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kosi\Desktop\Gradivo seje OS 2026\23. redna seja OS- 10.6.2026\"/>
    </mc:Choice>
  </mc:AlternateContent>
  <xr:revisionPtr revIDLastSave="0" documentId="13_ncr:1_{26B626E5-9E66-42F1-9D80-E036F64B613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Transportni vodi" sheetId="1" r:id="rId1"/>
    <sheet name="Razdelitev Sistema C" sheetId="8" r:id="rId2"/>
    <sheet name="vodni viri" sheetId="6" r:id="rId3"/>
    <sheet name="Križevci - Sv. Jurij odsek 2" sheetId="7" r:id="rId4"/>
    <sheet name="List3" sheetId="4" state="hidden" r:id="rId5"/>
    <sheet name="List2" sheetId="5" state="hidden" r:id="rId6"/>
  </sheets>
  <calcPr calcId="191029"/>
</workbook>
</file>

<file path=xl/calcChain.xml><?xml version="1.0" encoding="utf-8"?>
<calcChain xmlns="http://schemas.openxmlformats.org/spreadsheetml/2006/main">
  <c r="F19" i="7" l="1"/>
  <c r="D19" i="7"/>
  <c r="N9" i="8"/>
  <c r="L9" i="8"/>
  <c r="N8" i="8"/>
  <c r="L8" i="8"/>
  <c r="N7" i="8"/>
  <c r="L7" i="8"/>
  <c r="F53" i="6"/>
  <c r="F51" i="6"/>
  <c r="F49" i="6"/>
  <c r="D53" i="6"/>
  <c r="D51" i="6"/>
  <c r="D49" i="6"/>
  <c r="B53" i="1"/>
  <c r="B51" i="1"/>
  <c r="B51" i="6"/>
  <c r="B49" i="6"/>
  <c r="B53" i="6" s="1"/>
  <c r="N6" i="8"/>
  <c r="L6" i="8"/>
  <c r="E55" i="1"/>
  <c r="D55" i="1"/>
  <c r="B55" i="1"/>
  <c r="E7" i="8"/>
  <c r="E8" i="8"/>
  <c r="E6" i="8"/>
  <c r="I9" i="8" s="1"/>
  <c r="C7" i="8"/>
  <c r="C8" i="8"/>
  <c r="C6" i="8"/>
  <c r="G9" i="8" s="1"/>
  <c r="P9" i="7"/>
  <c r="O44" i="6"/>
  <c r="O43" i="6"/>
  <c r="O42" i="6"/>
  <c r="N44" i="6"/>
  <c r="N43" i="6"/>
  <c r="N42" i="6"/>
  <c r="H44" i="6"/>
  <c r="H43" i="6"/>
  <c r="H42" i="6"/>
  <c r="H20" i="6"/>
  <c r="D35" i="6"/>
  <c r="E35" i="6"/>
  <c r="F35" i="6"/>
  <c r="G35" i="6"/>
  <c r="H35" i="6"/>
  <c r="J35" i="6"/>
  <c r="K35" i="6"/>
  <c r="L35" i="6"/>
  <c r="M35" i="6"/>
  <c r="D34" i="6"/>
  <c r="E34" i="6"/>
  <c r="F34" i="6"/>
  <c r="G34" i="6"/>
  <c r="H34" i="6"/>
  <c r="J34" i="6"/>
  <c r="N34" i="6" s="1"/>
  <c r="K34" i="6"/>
  <c r="L34" i="6"/>
  <c r="M34" i="6"/>
  <c r="D33" i="6"/>
  <c r="E33" i="6"/>
  <c r="F33" i="6"/>
  <c r="G33" i="6"/>
  <c r="J33" i="6"/>
  <c r="K33" i="6"/>
  <c r="L33" i="6"/>
  <c r="M33" i="6"/>
  <c r="D32" i="6"/>
  <c r="E32" i="6"/>
  <c r="F32" i="6"/>
  <c r="G32" i="6"/>
  <c r="J32" i="6"/>
  <c r="K32" i="6"/>
  <c r="L32" i="6"/>
  <c r="M32" i="6"/>
  <c r="D31" i="6"/>
  <c r="E31" i="6"/>
  <c r="F31" i="6"/>
  <c r="G31" i="6"/>
  <c r="J31" i="6"/>
  <c r="K31" i="6"/>
  <c r="L31" i="6"/>
  <c r="M31" i="6"/>
  <c r="D30" i="6"/>
  <c r="E30" i="6"/>
  <c r="F30" i="6"/>
  <c r="G30" i="6"/>
  <c r="H30" i="6" s="1"/>
  <c r="J30" i="6"/>
  <c r="K30" i="6"/>
  <c r="L30" i="6"/>
  <c r="M30" i="6"/>
  <c r="D29" i="6"/>
  <c r="E29" i="6"/>
  <c r="F29" i="6"/>
  <c r="G29" i="6"/>
  <c r="J29" i="6"/>
  <c r="K29" i="6"/>
  <c r="L29" i="6"/>
  <c r="M29" i="6"/>
  <c r="D28" i="6"/>
  <c r="E28" i="6"/>
  <c r="F28" i="6"/>
  <c r="G28" i="6"/>
  <c r="H28" i="6"/>
  <c r="J28" i="6"/>
  <c r="K28" i="6"/>
  <c r="L28" i="6"/>
  <c r="M28" i="6"/>
  <c r="D27" i="6"/>
  <c r="E27" i="6"/>
  <c r="F27" i="6"/>
  <c r="G27" i="6"/>
  <c r="J27" i="6"/>
  <c r="K27" i="6"/>
  <c r="L27" i="6"/>
  <c r="M27" i="6"/>
  <c r="D26" i="6"/>
  <c r="E26" i="6"/>
  <c r="F26" i="6"/>
  <c r="G26" i="6"/>
  <c r="J26" i="6"/>
  <c r="K26" i="6"/>
  <c r="L26" i="6"/>
  <c r="M26" i="6"/>
  <c r="M25" i="6"/>
  <c r="L25" i="6"/>
  <c r="K25" i="6"/>
  <c r="J25" i="6"/>
  <c r="G25" i="6"/>
  <c r="F25" i="6"/>
  <c r="E25" i="6"/>
  <c r="D25" i="6"/>
  <c r="C24" i="6"/>
  <c r="D24" i="6" s="1"/>
  <c r="D23" i="6"/>
  <c r="E23" i="6"/>
  <c r="F23" i="6"/>
  <c r="G23" i="6"/>
  <c r="J23" i="6"/>
  <c r="K23" i="6"/>
  <c r="L23" i="6"/>
  <c r="M23" i="6"/>
  <c r="D22" i="6"/>
  <c r="E22" i="6"/>
  <c r="F22" i="6"/>
  <c r="G22" i="6"/>
  <c r="J22" i="6"/>
  <c r="K22" i="6"/>
  <c r="L22" i="6"/>
  <c r="M22" i="6"/>
  <c r="M21" i="6"/>
  <c r="L21" i="6"/>
  <c r="K21" i="6"/>
  <c r="J21" i="6"/>
  <c r="G21" i="6"/>
  <c r="F21" i="6"/>
  <c r="E21" i="6"/>
  <c r="D21" i="6"/>
  <c r="D20" i="6"/>
  <c r="E20" i="6"/>
  <c r="F20" i="6"/>
  <c r="G20" i="6"/>
  <c r="J20" i="6"/>
  <c r="K20" i="6"/>
  <c r="L20" i="6"/>
  <c r="M20" i="6"/>
  <c r="N31" i="6" l="1"/>
  <c r="N33" i="6"/>
  <c r="N35" i="6"/>
  <c r="H32" i="6"/>
  <c r="H33" i="6"/>
  <c r="N32" i="6"/>
  <c r="H26" i="6"/>
  <c r="N28" i="6"/>
  <c r="H31" i="6"/>
  <c r="N29" i="6"/>
  <c r="N30" i="6"/>
  <c r="H29" i="6"/>
  <c r="N27" i="6"/>
  <c r="H25" i="6"/>
  <c r="N26" i="6"/>
  <c r="H27" i="6"/>
  <c r="N23" i="6"/>
  <c r="H23" i="6"/>
  <c r="H21" i="6"/>
  <c r="N21" i="6"/>
  <c r="N20" i="6"/>
  <c r="N22" i="6"/>
  <c r="N25" i="6"/>
  <c r="H22" i="6"/>
  <c r="M24" i="6"/>
  <c r="L24" i="6"/>
  <c r="K24" i="6"/>
  <c r="J24" i="6"/>
  <c r="G24" i="6"/>
  <c r="F24" i="6"/>
  <c r="E24" i="6"/>
  <c r="E9" i="8"/>
  <c r="C9" i="8"/>
  <c r="B9" i="8"/>
  <c r="N24" i="6" l="1"/>
  <c r="H24" i="6"/>
  <c r="C37" i="6"/>
  <c r="E37" i="6" s="1"/>
  <c r="D37" i="1"/>
  <c r="H37" i="1" s="1"/>
  <c r="M19" i="6"/>
  <c r="L19" i="6"/>
  <c r="K19" i="6"/>
  <c r="J19" i="6"/>
  <c r="G19" i="6"/>
  <c r="F19" i="6"/>
  <c r="E19" i="6"/>
  <c r="D19" i="6"/>
  <c r="M18" i="6"/>
  <c r="L18" i="6"/>
  <c r="K18" i="6"/>
  <c r="J18" i="6"/>
  <c r="G18" i="6"/>
  <c r="F18" i="6"/>
  <c r="E18" i="6"/>
  <c r="D18" i="6"/>
  <c r="M17" i="6"/>
  <c r="L17" i="6"/>
  <c r="K17" i="6"/>
  <c r="J17" i="6"/>
  <c r="G17" i="6"/>
  <c r="F17" i="6"/>
  <c r="E17" i="6"/>
  <c r="D17" i="6"/>
  <c r="N35" i="1"/>
  <c r="M35" i="1"/>
  <c r="L35" i="1"/>
  <c r="K35" i="1"/>
  <c r="H35" i="1"/>
  <c r="G35" i="1"/>
  <c r="F35" i="1"/>
  <c r="E35" i="1"/>
  <c r="N34" i="1"/>
  <c r="M34" i="1"/>
  <c r="L34" i="1"/>
  <c r="K34" i="1"/>
  <c r="H34" i="1"/>
  <c r="G34" i="1"/>
  <c r="F34" i="1"/>
  <c r="E34" i="1"/>
  <c r="E33" i="1"/>
  <c r="L32" i="1"/>
  <c r="N31" i="1"/>
  <c r="N30" i="1"/>
  <c r="M30" i="1"/>
  <c r="L30" i="1"/>
  <c r="K30" i="1"/>
  <c r="H30" i="1"/>
  <c r="L29" i="1"/>
  <c r="M16" i="6"/>
  <c r="L15" i="6"/>
  <c r="M14" i="6"/>
  <c r="L14" i="6"/>
  <c r="K14" i="6"/>
  <c r="J14" i="6"/>
  <c r="E14" i="6"/>
  <c r="G14" i="6"/>
  <c r="M13" i="6"/>
  <c r="H4" i="7"/>
  <c r="G4" i="7"/>
  <c r="H3" i="7"/>
  <c r="G3" i="7"/>
  <c r="O1" i="7"/>
  <c r="I1" i="7"/>
  <c r="G7" i="6"/>
  <c r="F7" i="6"/>
  <c r="G6" i="6"/>
  <c r="F6" i="6"/>
  <c r="G5" i="6"/>
  <c r="F5" i="6"/>
  <c r="G4" i="6"/>
  <c r="F4" i="6"/>
  <c r="G3" i="6"/>
  <c r="F3" i="6"/>
  <c r="N1" i="6"/>
  <c r="H1" i="6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H3" i="1"/>
  <c r="G3" i="1"/>
  <c r="O1" i="1"/>
  <c r="I1" i="1"/>
  <c r="N19" i="6" l="1"/>
  <c r="H18" i="6"/>
  <c r="N17" i="6"/>
  <c r="N18" i="6"/>
  <c r="N14" i="6"/>
  <c r="O34" i="1"/>
  <c r="O30" i="1"/>
  <c r="G37" i="6"/>
  <c r="J37" i="6"/>
  <c r="K37" i="6"/>
  <c r="L37" i="6"/>
  <c r="D37" i="6"/>
  <c r="F37" i="6"/>
  <c r="M37" i="6"/>
  <c r="G37" i="1"/>
  <c r="K37" i="1"/>
  <c r="L37" i="1"/>
  <c r="M37" i="1"/>
  <c r="N37" i="1"/>
  <c r="E37" i="1"/>
  <c r="F37" i="1"/>
  <c r="I35" i="1"/>
  <c r="H19" i="6"/>
  <c r="H17" i="6"/>
  <c r="O35" i="1"/>
  <c r="I34" i="1"/>
  <c r="M32" i="1"/>
  <c r="N33" i="1"/>
  <c r="F32" i="1"/>
  <c r="E32" i="1"/>
  <c r="G32" i="1"/>
  <c r="H32" i="1"/>
  <c r="N32" i="1"/>
  <c r="K32" i="1"/>
  <c r="F31" i="1"/>
  <c r="G31" i="1"/>
  <c r="H31" i="1"/>
  <c r="L31" i="1"/>
  <c r="M31" i="1"/>
  <c r="E31" i="1"/>
  <c r="K31" i="1"/>
  <c r="E30" i="1"/>
  <c r="F30" i="1"/>
  <c r="G30" i="1"/>
  <c r="E29" i="1"/>
  <c r="G29" i="1"/>
  <c r="H29" i="1"/>
  <c r="K29" i="1"/>
  <c r="M29" i="1"/>
  <c r="N29" i="1"/>
  <c r="F29" i="1"/>
  <c r="D16" i="6"/>
  <c r="E16" i="6"/>
  <c r="F16" i="6"/>
  <c r="G16" i="6"/>
  <c r="J16" i="6"/>
  <c r="K16" i="6"/>
  <c r="L16" i="6"/>
  <c r="G15" i="6"/>
  <c r="E15" i="6"/>
  <c r="J15" i="6"/>
  <c r="D15" i="6"/>
  <c r="F15" i="6"/>
  <c r="K15" i="6"/>
  <c r="M15" i="6"/>
  <c r="D14" i="6"/>
  <c r="F14" i="6"/>
  <c r="D13" i="6"/>
  <c r="E13" i="6"/>
  <c r="F13" i="6"/>
  <c r="G13" i="6"/>
  <c r="J13" i="6"/>
  <c r="K13" i="6"/>
  <c r="L13" i="6"/>
  <c r="N4" i="7"/>
  <c r="L3" i="7"/>
  <c r="M3" i="7"/>
  <c r="N3" i="7"/>
  <c r="E4" i="7"/>
  <c r="F4" i="7"/>
  <c r="K4" i="7"/>
  <c r="M4" i="7"/>
  <c r="E3" i="7"/>
  <c r="K3" i="7"/>
  <c r="J7" i="6"/>
  <c r="L7" i="6"/>
  <c r="M7" i="6"/>
  <c r="D7" i="6"/>
  <c r="E7" i="6"/>
  <c r="F15" i="1"/>
  <c r="E15" i="1"/>
  <c r="N15" i="1"/>
  <c r="K15" i="1"/>
  <c r="M15" i="1"/>
  <c r="L15" i="1"/>
  <c r="E11" i="1"/>
  <c r="F11" i="1"/>
  <c r="K11" i="1"/>
  <c r="L11" i="1"/>
  <c r="M11" i="1"/>
  <c r="N11" i="1"/>
  <c r="H14" i="6" l="1"/>
  <c r="I4" i="7"/>
  <c r="O3" i="7"/>
  <c r="N16" i="6"/>
  <c r="H7" i="6"/>
  <c r="I31" i="1"/>
  <c r="H37" i="6"/>
  <c r="N37" i="6"/>
  <c r="I37" i="1"/>
  <c r="O37" i="1"/>
  <c r="O11" i="1"/>
  <c r="O31" i="1"/>
  <c r="M33" i="1"/>
  <c r="K33" i="1"/>
  <c r="G33" i="1"/>
  <c r="L33" i="1"/>
  <c r="H33" i="1"/>
  <c r="F33" i="1"/>
  <c r="I32" i="1"/>
  <c r="O32" i="1"/>
  <c r="I30" i="1"/>
  <c r="O29" i="1"/>
  <c r="I29" i="1"/>
  <c r="H16" i="6"/>
  <c r="H15" i="6"/>
  <c r="N15" i="6"/>
  <c r="H13" i="6"/>
  <c r="N13" i="6"/>
  <c r="F3" i="7"/>
  <c r="I3" i="7" s="1"/>
  <c r="I8" i="7" s="1"/>
  <c r="L4" i="7"/>
  <c r="O4" i="7" s="1"/>
  <c r="D6" i="7"/>
  <c r="K7" i="6"/>
  <c r="N7" i="6" s="1"/>
  <c r="O15" i="1"/>
  <c r="I15" i="1"/>
  <c r="I11" i="1"/>
  <c r="D26" i="1"/>
  <c r="D41" i="1" s="1"/>
  <c r="O8" i="7" l="1"/>
  <c r="O10" i="7" s="1"/>
  <c r="P8" i="7"/>
  <c r="P10" i="7" s="1"/>
  <c r="I10" i="7"/>
  <c r="N6" i="7"/>
  <c r="G6" i="7"/>
  <c r="H6" i="7"/>
  <c r="H41" i="1"/>
  <c r="L41" i="1"/>
  <c r="E41" i="1"/>
  <c r="N41" i="1"/>
  <c r="M41" i="1"/>
  <c r="F41" i="1"/>
  <c r="G41" i="1"/>
  <c r="K41" i="1"/>
  <c r="O33" i="1"/>
  <c r="I33" i="1"/>
  <c r="E6" i="7"/>
  <c r="F6" i="7"/>
  <c r="K6" i="7"/>
  <c r="L6" i="7"/>
  <c r="M6" i="7"/>
  <c r="M4" i="6"/>
  <c r="D4" i="6"/>
  <c r="J4" i="6"/>
  <c r="L4" i="6"/>
  <c r="E4" i="6"/>
  <c r="K4" i="6"/>
  <c r="M6" i="6"/>
  <c r="L6" i="6"/>
  <c r="K6" i="6"/>
  <c r="J6" i="6"/>
  <c r="E6" i="6"/>
  <c r="D6" i="6"/>
  <c r="H6" i="6" s="1"/>
  <c r="M3" i="6"/>
  <c r="L3" i="6"/>
  <c r="K3" i="6"/>
  <c r="J3" i="6"/>
  <c r="E3" i="6"/>
  <c r="C10" i="6"/>
  <c r="D3" i="6"/>
  <c r="K5" i="6"/>
  <c r="J5" i="6"/>
  <c r="E5" i="6"/>
  <c r="D5" i="6"/>
  <c r="M5" i="6"/>
  <c r="L5" i="6"/>
  <c r="H26" i="1"/>
  <c r="G26" i="1"/>
  <c r="M26" i="1"/>
  <c r="F26" i="1"/>
  <c r="L26" i="1"/>
  <c r="K26" i="1"/>
  <c r="E26" i="1"/>
  <c r="N26" i="1"/>
  <c r="I6" i="7" l="1"/>
  <c r="O41" i="1"/>
  <c r="H5" i="6"/>
  <c r="N3" i="6"/>
  <c r="N6" i="6"/>
  <c r="I26" i="1"/>
  <c r="O6" i="7"/>
  <c r="N4" i="6"/>
  <c r="N5" i="6"/>
  <c r="H3" i="6"/>
  <c r="F10" i="6"/>
  <c r="G10" i="6"/>
  <c r="C40" i="6"/>
  <c r="H4" i="6"/>
  <c r="I41" i="1"/>
  <c r="M10" i="6"/>
  <c r="L10" i="6"/>
  <c r="K10" i="6"/>
  <c r="J10" i="6"/>
  <c r="E10" i="6"/>
  <c r="D10" i="6"/>
  <c r="O26" i="1"/>
  <c r="E5" i="1"/>
  <c r="F5" i="1"/>
  <c r="K5" i="1"/>
  <c r="L5" i="1"/>
  <c r="M5" i="1"/>
  <c r="N5" i="1"/>
  <c r="C17" i="7" l="1"/>
  <c r="F17" i="7" s="1"/>
  <c r="N10" i="6"/>
  <c r="H10" i="6"/>
  <c r="C15" i="7"/>
  <c r="G40" i="6"/>
  <c r="M40" i="6"/>
  <c r="J40" i="6"/>
  <c r="E40" i="6"/>
  <c r="L40" i="6"/>
  <c r="D40" i="6"/>
  <c r="K40" i="6"/>
  <c r="F40" i="6"/>
  <c r="O5" i="1"/>
  <c r="I5" i="1"/>
  <c r="Q198" i="4"/>
  <c r="P198" i="4"/>
  <c r="O198" i="4"/>
  <c r="N198" i="4"/>
  <c r="M198" i="4"/>
  <c r="L198" i="4"/>
  <c r="K198" i="4"/>
  <c r="J198" i="4"/>
  <c r="Q197" i="4"/>
  <c r="P197" i="4"/>
  <c r="O197" i="4"/>
  <c r="N197" i="4"/>
  <c r="M197" i="4"/>
  <c r="L197" i="4"/>
  <c r="K197" i="4"/>
  <c r="J197" i="4"/>
  <c r="Q196" i="4"/>
  <c r="P196" i="4"/>
  <c r="O196" i="4"/>
  <c r="N196" i="4"/>
  <c r="M196" i="4"/>
  <c r="L196" i="4"/>
  <c r="K196" i="4"/>
  <c r="J196" i="4"/>
  <c r="Q195" i="4"/>
  <c r="P195" i="4"/>
  <c r="O195" i="4"/>
  <c r="N195" i="4"/>
  <c r="M195" i="4"/>
  <c r="L195" i="4"/>
  <c r="K195" i="4"/>
  <c r="J195" i="4"/>
  <c r="Q194" i="4"/>
  <c r="P194" i="4"/>
  <c r="O194" i="4"/>
  <c r="N194" i="4"/>
  <c r="M194" i="4"/>
  <c r="L194" i="4"/>
  <c r="K194" i="4"/>
  <c r="J194" i="4"/>
  <c r="Q193" i="4"/>
  <c r="P193" i="4"/>
  <c r="O193" i="4"/>
  <c r="N193" i="4"/>
  <c r="M193" i="4"/>
  <c r="L193" i="4"/>
  <c r="K193" i="4"/>
  <c r="J193" i="4"/>
  <c r="Q192" i="4"/>
  <c r="P192" i="4"/>
  <c r="O192" i="4"/>
  <c r="N192" i="4"/>
  <c r="M192" i="4"/>
  <c r="L192" i="4"/>
  <c r="K192" i="4"/>
  <c r="J192" i="4"/>
  <c r="Q191" i="4"/>
  <c r="P191" i="4"/>
  <c r="O191" i="4"/>
  <c r="N191" i="4"/>
  <c r="M191" i="4"/>
  <c r="L191" i="4"/>
  <c r="K191" i="4"/>
  <c r="J191" i="4"/>
  <c r="Q190" i="4"/>
  <c r="P190" i="4"/>
  <c r="O190" i="4"/>
  <c r="N190" i="4"/>
  <c r="M190" i="4"/>
  <c r="L190" i="4"/>
  <c r="K190" i="4"/>
  <c r="J190" i="4"/>
  <c r="Q189" i="4"/>
  <c r="P189" i="4"/>
  <c r="O189" i="4"/>
  <c r="N189" i="4"/>
  <c r="M189" i="4"/>
  <c r="L189" i="4"/>
  <c r="K189" i="4"/>
  <c r="J189" i="4"/>
  <c r="Q188" i="4"/>
  <c r="P188" i="4"/>
  <c r="O188" i="4"/>
  <c r="N188" i="4"/>
  <c r="M188" i="4"/>
  <c r="L188" i="4"/>
  <c r="K188" i="4"/>
  <c r="J188" i="4"/>
  <c r="Q187" i="4"/>
  <c r="P187" i="4"/>
  <c r="O187" i="4"/>
  <c r="N187" i="4"/>
  <c r="M187" i="4"/>
  <c r="L187" i="4"/>
  <c r="K187" i="4"/>
  <c r="J187" i="4"/>
  <c r="Q186" i="4"/>
  <c r="P186" i="4"/>
  <c r="O186" i="4"/>
  <c r="N186" i="4"/>
  <c r="M186" i="4"/>
  <c r="L186" i="4"/>
  <c r="K186" i="4"/>
  <c r="J186" i="4"/>
  <c r="Q185" i="4"/>
  <c r="P185" i="4"/>
  <c r="O185" i="4"/>
  <c r="N185" i="4"/>
  <c r="M185" i="4"/>
  <c r="L185" i="4"/>
  <c r="K185" i="4"/>
  <c r="Q184" i="4"/>
  <c r="P184" i="4"/>
  <c r="O184" i="4"/>
  <c r="N184" i="4"/>
  <c r="M184" i="4"/>
  <c r="L184" i="4"/>
  <c r="K184" i="4"/>
  <c r="Q183" i="4"/>
  <c r="P183" i="4"/>
  <c r="O183" i="4"/>
  <c r="N183" i="4"/>
  <c r="M183" i="4"/>
  <c r="L183" i="4"/>
  <c r="K183" i="4"/>
  <c r="Q182" i="4"/>
  <c r="P182" i="4"/>
  <c r="O182" i="4"/>
  <c r="N182" i="4"/>
  <c r="M182" i="4"/>
  <c r="L182" i="4"/>
  <c r="K182" i="4"/>
  <c r="J182" i="4"/>
  <c r="Q181" i="4"/>
  <c r="P181" i="4"/>
  <c r="O181" i="4"/>
  <c r="N181" i="4"/>
  <c r="M181" i="4"/>
  <c r="L181" i="4"/>
  <c r="K181" i="4"/>
  <c r="Q180" i="4"/>
  <c r="P180" i="4"/>
  <c r="O180" i="4"/>
  <c r="N180" i="4"/>
  <c r="M180" i="4"/>
  <c r="L180" i="4"/>
  <c r="K180" i="4"/>
  <c r="Q179" i="4"/>
  <c r="P179" i="4"/>
  <c r="O179" i="4"/>
  <c r="N179" i="4"/>
  <c r="M179" i="4"/>
  <c r="L179" i="4"/>
  <c r="K179" i="4"/>
  <c r="Q178" i="4"/>
  <c r="P178" i="4"/>
  <c r="O178" i="4"/>
  <c r="N178" i="4"/>
  <c r="M178" i="4"/>
  <c r="L178" i="4"/>
  <c r="K178" i="4"/>
  <c r="Q177" i="4"/>
  <c r="P177" i="4"/>
  <c r="O177" i="4"/>
  <c r="N177" i="4"/>
  <c r="M177" i="4"/>
  <c r="L177" i="4"/>
  <c r="K177" i="4"/>
  <c r="J177" i="4"/>
  <c r="Q176" i="4"/>
  <c r="P176" i="4"/>
  <c r="O176" i="4"/>
  <c r="N176" i="4"/>
  <c r="M176" i="4"/>
  <c r="L176" i="4"/>
  <c r="K176" i="4"/>
  <c r="Q175" i="4"/>
  <c r="P175" i="4"/>
  <c r="O175" i="4"/>
  <c r="N175" i="4"/>
  <c r="M175" i="4"/>
  <c r="L175" i="4"/>
  <c r="K175" i="4"/>
  <c r="J175" i="4"/>
  <c r="Q174" i="4"/>
  <c r="P174" i="4"/>
  <c r="O174" i="4"/>
  <c r="N174" i="4"/>
  <c r="M174" i="4"/>
  <c r="L174" i="4"/>
  <c r="K174" i="4"/>
  <c r="Q173" i="4"/>
  <c r="P173" i="4"/>
  <c r="O173" i="4"/>
  <c r="N173" i="4"/>
  <c r="M173" i="4"/>
  <c r="L173" i="4"/>
  <c r="K173" i="4"/>
  <c r="Q172" i="4"/>
  <c r="P172" i="4"/>
  <c r="O172" i="4"/>
  <c r="N172" i="4"/>
  <c r="M172" i="4"/>
  <c r="L172" i="4"/>
  <c r="K172" i="4"/>
  <c r="Q171" i="4"/>
  <c r="P171" i="4"/>
  <c r="O171" i="4"/>
  <c r="N171" i="4"/>
  <c r="M171" i="4"/>
  <c r="L171" i="4"/>
  <c r="K171" i="4"/>
  <c r="Q170" i="4"/>
  <c r="P170" i="4"/>
  <c r="O170" i="4"/>
  <c r="N170" i="4"/>
  <c r="M170" i="4"/>
  <c r="L170" i="4"/>
  <c r="K170" i="4"/>
  <c r="J170" i="4"/>
  <c r="Q169" i="4"/>
  <c r="P169" i="4"/>
  <c r="O169" i="4"/>
  <c r="N169" i="4"/>
  <c r="M169" i="4"/>
  <c r="L169" i="4"/>
  <c r="K169" i="4"/>
  <c r="Q168" i="4"/>
  <c r="P168" i="4"/>
  <c r="O168" i="4"/>
  <c r="N168" i="4"/>
  <c r="M168" i="4"/>
  <c r="L168" i="4"/>
  <c r="K168" i="4"/>
  <c r="Q167" i="4"/>
  <c r="P167" i="4"/>
  <c r="O167" i="4"/>
  <c r="N167" i="4"/>
  <c r="M167" i="4"/>
  <c r="L167" i="4"/>
  <c r="K167" i="4"/>
  <c r="Q166" i="4"/>
  <c r="P166" i="4"/>
  <c r="O166" i="4"/>
  <c r="N166" i="4"/>
  <c r="M166" i="4"/>
  <c r="L166" i="4"/>
  <c r="K166" i="4"/>
  <c r="Q165" i="4"/>
  <c r="P165" i="4"/>
  <c r="O165" i="4"/>
  <c r="N165" i="4"/>
  <c r="M165" i="4"/>
  <c r="L165" i="4"/>
  <c r="K165" i="4"/>
  <c r="Q164" i="4"/>
  <c r="P164" i="4"/>
  <c r="O164" i="4"/>
  <c r="N164" i="4"/>
  <c r="M164" i="4"/>
  <c r="L164" i="4"/>
  <c r="K164" i="4"/>
  <c r="Q163" i="4"/>
  <c r="P163" i="4"/>
  <c r="O163" i="4"/>
  <c r="N163" i="4"/>
  <c r="M163" i="4"/>
  <c r="L163" i="4"/>
  <c r="K163" i="4"/>
  <c r="Q162" i="4"/>
  <c r="P162" i="4"/>
  <c r="O162" i="4"/>
  <c r="N162" i="4"/>
  <c r="M162" i="4"/>
  <c r="L162" i="4"/>
  <c r="K162" i="4"/>
  <c r="Q161" i="4"/>
  <c r="P161" i="4"/>
  <c r="O161" i="4"/>
  <c r="N161" i="4"/>
  <c r="M161" i="4"/>
  <c r="L161" i="4"/>
  <c r="K161" i="4"/>
  <c r="Q160" i="4"/>
  <c r="P160" i="4"/>
  <c r="O160" i="4"/>
  <c r="N160" i="4"/>
  <c r="M160" i="4"/>
  <c r="L160" i="4"/>
  <c r="K160" i="4"/>
  <c r="J160" i="4"/>
  <c r="Q159" i="4"/>
  <c r="P159" i="4"/>
  <c r="O159" i="4"/>
  <c r="N159" i="4"/>
  <c r="M159" i="4"/>
  <c r="L159" i="4"/>
  <c r="K159" i="4"/>
  <c r="Q158" i="4"/>
  <c r="P158" i="4"/>
  <c r="O158" i="4"/>
  <c r="N158" i="4"/>
  <c r="M158" i="4"/>
  <c r="L158" i="4"/>
  <c r="K158" i="4"/>
  <c r="Q157" i="4"/>
  <c r="P157" i="4"/>
  <c r="O157" i="4"/>
  <c r="N157" i="4"/>
  <c r="M157" i="4"/>
  <c r="L157" i="4"/>
  <c r="K157" i="4"/>
  <c r="Q156" i="4"/>
  <c r="P156" i="4"/>
  <c r="O156" i="4"/>
  <c r="N156" i="4"/>
  <c r="M156" i="4"/>
  <c r="L156" i="4"/>
  <c r="K156" i="4"/>
  <c r="Q155" i="4"/>
  <c r="P155" i="4"/>
  <c r="O155" i="4"/>
  <c r="N155" i="4"/>
  <c r="M155" i="4"/>
  <c r="L155" i="4"/>
  <c r="K155" i="4"/>
  <c r="Q154" i="4"/>
  <c r="P154" i="4"/>
  <c r="O154" i="4"/>
  <c r="N154" i="4"/>
  <c r="M154" i="4"/>
  <c r="L154" i="4"/>
  <c r="K154" i="4"/>
  <c r="Q153" i="4"/>
  <c r="P153" i="4"/>
  <c r="O153" i="4"/>
  <c r="N153" i="4"/>
  <c r="M153" i="4"/>
  <c r="L153" i="4"/>
  <c r="K153" i="4"/>
  <c r="Q152" i="4"/>
  <c r="P152" i="4"/>
  <c r="O152" i="4"/>
  <c r="N152" i="4"/>
  <c r="M152" i="4"/>
  <c r="L152" i="4"/>
  <c r="K152" i="4"/>
  <c r="Q151" i="4"/>
  <c r="P151" i="4"/>
  <c r="O151" i="4"/>
  <c r="N151" i="4"/>
  <c r="M151" i="4"/>
  <c r="L151" i="4"/>
  <c r="K151" i="4"/>
  <c r="Q150" i="4"/>
  <c r="P150" i="4"/>
  <c r="O150" i="4"/>
  <c r="N150" i="4"/>
  <c r="M150" i="4"/>
  <c r="L150" i="4"/>
  <c r="K150" i="4"/>
  <c r="Q149" i="4"/>
  <c r="P149" i="4"/>
  <c r="O149" i="4"/>
  <c r="N149" i="4"/>
  <c r="M149" i="4"/>
  <c r="L149" i="4"/>
  <c r="K149" i="4"/>
  <c r="Q148" i="4"/>
  <c r="P148" i="4"/>
  <c r="O148" i="4"/>
  <c r="N148" i="4"/>
  <c r="M148" i="4"/>
  <c r="L148" i="4"/>
  <c r="K148" i="4"/>
  <c r="Q147" i="4"/>
  <c r="P147" i="4"/>
  <c r="O147" i="4"/>
  <c r="N147" i="4"/>
  <c r="M147" i="4"/>
  <c r="L147" i="4"/>
  <c r="K147" i="4"/>
  <c r="Q146" i="4"/>
  <c r="P146" i="4"/>
  <c r="O146" i="4"/>
  <c r="N146" i="4"/>
  <c r="M146" i="4"/>
  <c r="L146" i="4"/>
  <c r="K146" i="4"/>
  <c r="Q145" i="4"/>
  <c r="P145" i="4"/>
  <c r="O145" i="4"/>
  <c r="N145" i="4"/>
  <c r="M145" i="4"/>
  <c r="L145" i="4"/>
  <c r="K145" i="4"/>
  <c r="Q144" i="4"/>
  <c r="P144" i="4"/>
  <c r="O144" i="4"/>
  <c r="N144" i="4"/>
  <c r="M144" i="4"/>
  <c r="L144" i="4"/>
  <c r="K144" i="4"/>
  <c r="Q143" i="4"/>
  <c r="P143" i="4"/>
  <c r="O143" i="4"/>
  <c r="N143" i="4"/>
  <c r="M143" i="4"/>
  <c r="L143" i="4"/>
  <c r="K143" i="4"/>
  <c r="Q142" i="4"/>
  <c r="P142" i="4"/>
  <c r="O142" i="4"/>
  <c r="N142" i="4"/>
  <c r="M142" i="4"/>
  <c r="L142" i="4"/>
  <c r="K142" i="4"/>
  <c r="Q141" i="4"/>
  <c r="P141" i="4"/>
  <c r="O141" i="4"/>
  <c r="N141" i="4"/>
  <c r="M141" i="4"/>
  <c r="L141" i="4"/>
  <c r="K141" i="4"/>
  <c r="Q140" i="4"/>
  <c r="P140" i="4"/>
  <c r="O140" i="4"/>
  <c r="N140" i="4"/>
  <c r="M140" i="4"/>
  <c r="L140" i="4"/>
  <c r="K140" i="4"/>
  <c r="Q139" i="4"/>
  <c r="P139" i="4"/>
  <c r="O139" i="4"/>
  <c r="N139" i="4"/>
  <c r="M139" i="4"/>
  <c r="L139" i="4"/>
  <c r="K139" i="4"/>
  <c r="Q138" i="4"/>
  <c r="P138" i="4"/>
  <c r="O138" i="4"/>
  <c r="N138" i="4"/>
  <c r="M138" i="4"/>
  <c r="L138" i="4"/>
  <c r="K138" i="4"/>
  <c r="Q137" i="4"/>
  <c r="P137" i="4"/>
  <c r="O137" i="4"/>
  <c r="N137" i="4"/>
  <c r="M137" i="4"/>
  <c r="L137" i="4"/>
  <c r="K137" i="4"/>
  <c r="Q136" i="4"/>
  <c r="P136" i="4"/>
  <c r="O136" i="4"/>
  <c r="N136" i="4"/>
  <c r="M136" i="4"/>
  <c r="L136" i="4"/>
  <c r="K136" i="4"/>
  <c r="Q135" i="4"/>
  <c r="P135" i="4"/>
  <c r="O135" i="4"/>
  <c r="N135" i="4"/>
  <c r="M135" i="4"/>
  <c r="L135" i="4"/>
  <c r="K135" i="4"/>
  <c r="Q134" i="4"/>
  <c r="P134" i="4"/>
  <c r="O134" i="4"/>
  <c r="N134" i="4"/>
  <c r="M134" i="4"/>
  <c r="L134" i="4"/>
  <c r="K134" i="4"/>
  <c r="Q133" i="4"/>
  <c r="P133" i="4"/>
  <c r="O133" i="4"/>
  <c r="N133" i="4"/>
  <c r="M133" i="4"/>
  <c r="L133" i="4"/>
  <c r="K133" i="4"/>
  <c r="Q132" i="4"/>
  <c r="P132" i="4"/>
  <c r="O132" i="4"/>
  <c r="N132" i="4"/>
  <c r="M132" i="4"/>
  <c r="L132" i="4"/>
  <c r="K132" i="4"/>
  <c r="Q131" i="4"/>
  <c r="P131" i="4"/>
  <c r="O131" i="4"/>
  <c r="N131" i="4"/>
  <c r="M131" i="4"/>
  <c r="L131" i="4"/>
  <c r="K131" i="4"/>
  <c r="Q130" i="4"/>
  <c r="P130" i="4"/>
  <c r="O130" i="4"/>
  <c r="N130" i="4"/>
  <c r="M130" i="4"/>
  <c r="L130" i="4"/>
  <c r="K130" i="4"/>
  <c r="Q129" i="4"/>
  <c r="P129" i="4"/>
  <c r="O129" i="4"/>
  <c r="N129" i="4"/>
  <c r="M129" i="4"/>
  <c r="L129" i="4"/>
  <c r="K129" i="4"/>
  <c r="Q128" i="4"/>
  <c r="P128" i="4"/>
  <c r="O128" i="4"/>
  <c r="N128" i="4"/>
  <c r="M128" i="4"/>
  <c r="L128" i="4"/>
  <c r="K128" i="4"/>
  <c r="Q127" i="4"/>
  <c r="P127" i="4"/>
  <c r="O127" i="4"/>
  <c r="N127" i="4"/>
  <c r="M127" i="4"/>
  <c r="L127" i="4"/>
  <c r="K127" i="4"/>
  <c r="Q126" i="4"/>
  <c r="P126" i="4"/>
  <c r="O126" i="4"/>
  <c r="N126" i="4"/>
  <c r="M126" i="4"/>
  <c r="L126" i="4"/>
  <c r="K126" i="4"/>
  <c r="Q125" i="4"/>
  <c r="P125" i="4"/>
  <c r="O125" i="4"/>
  <c r="N125" i="4"/>
  <c r="M125" i="4"/>
  <c r="L125" i="4"/>
  <c r="K125" i="4"/>
  <c r="Q124" i="4"/>
  <c r="P124" i="4"/>
  <c r="O124" i="4"/>
  <c r="N124" i="4"/>
  <c r="M124" i="4"/>
  <c r="L124" i="4"/>
  <c r="K124" i="4"/>
  <c r="Q123" i="4"/>
  <c r="P123" i="4"/>
  <c r="O123" i="4"/>
  <c r="N123" i="4"/>
  <c r="M123" i="4"/>
  <c r="L123" i="4"/>
  <c r="K123" i="4"/>
  <c r="Q122" i="4"/>
  <c r="P122" i="4"/>
  <c r="O122" i="4"/>
  <c r="N122" i="4"/>
  <c r="M122" i="4"/>
  <c r="L122" i="4"/>
  <c r="K122" i="4"/>
  <c r="Q121" i="4"/>
  <c r="P121" i="4"/>
  <c r="O121" i="4"/>
  <c r="N121" i="4"/>
  <c r="M121" i="4"/>
  <c r="L121" i="4"/>
  <c r="K121" i="4"/>
  <c r="Q120" i="4"/>
  <c r="P120" i="4"/>
  <c r="O120" i="4"/>
  <c r="N120" i="4"/>
  <c r="M120" i="4"/>
  <c r="L120" i="4"/>
  <c r="K120" i="4"/>
  <c r="Q119" i="4"/>
  <c r="P119" i="4"/>
  <c r="O119" i="4"/>
  <c r="N119" i="4"/>
  <c r="M119" i="4"/>
  <c r="L119" i="4"/>
  <c r="K119" i="4"/>
  <c r="Q118" i="4"/>
  <c r="P118" i="4"/>
  <c r="O118" i="4"/>
  <c r="N118" i="4"/>
  <c r="M118" i="4"/>
  <c r="L118" i="4"/>
  <c r="K118" i="4"/>
  <c r="Q117" i="4"/>
  <c r="P117" i="4"/>
  <c r="O117" i="4"/>
  <c r="N117" i="4"/>
  <c r="M117" i="4"/>
  <c r="L117" i="4"/>
  <c r="K117" i="4"/>
  <c r="J117" i="4"/>
  <c r="Q116" i="4"/>
  <c r="P116" i="4"/>
  <c r="O116" i="4"/>
  <c r="N116" i="4"/>
  <c r="M116" i="4"/>
  <c r="L116" i="4"/>
  <c r="K116" i="4"/>
  <c r="Q115" i="4"/>
  <c r="P115" i="4"/>
  <c r="O115" i="4"/>
  <c r="N115" i="4"/>
  <c r="M115" i="4"/>
  <c r="L115" i="4"/>
  <c r="K115" i="4"/>
  <c r="Q114" i="4"/>
  <c r="P114" i="4"/>
  <c r="O114" i="4"/>
  <c r="N114" i="4"/>
  <c r="M114" i="4"/>
  <c r="L114" i="4"/>
  <c r="K114" i="4"/>
  <c r="Q113" i="4"/>
  <c r="P113" i="4"/>
  <c r="O113" i="4"/>
  <c r="N113" i="4"/>
  <c r="M113" i="4"/>
  <c r="L113" i="4"/>
  <c r="K113" i="4"/>
  <c r="Q112" i="4"/>
  <c r="P112" i="4"/>
  <c r="O112" i="4"/>
  <c r="N112" i="4"/>
  <c r="M112" i="4"/>
  <c r="L112" i="4"/>
  <c r="K112" i="4"/>
  <c r="Q111" i="4"/>
  <c r="P111" i="4"/>
  <c r="O111" i="4"/>
  <c r="N111" i="4"/>
  <c r="M111" i="4"/>
  <c r="L111" i="4"/>
  <c r="K111" i="4"/>
  <c r="Q110" i="4"/>
  <c r="P110" i="4"/>
  <c r="O110" i="4"/>
  <c r="N110" i="4"/>
  <c r="M110" i="4"/>
  <c r="L110" i="4"/>
  <c r="K110" i="4"/>
  <c r="Q109" i="4"/>
  <c r="P109" i="4"/>
  <c r="O109" i="4"/>
  <c r="N109" i="4"/>
  <c r="M109" i="4"/>
  <c r="L109" i="4"/>
  <c r="K109" i="4"/>
  <c r="Q108" i="4"/>
  <c r="P108" i="4"/>
  <c r="O108" i="4"/>
  <c r="N108" i="4"/>
  <c r="M108" i="4"/>
  <c r="L108" i="4"/>
  <c r="K108" i="4"/>
  <c r="Q107" i="4"/>
  <c r="P107" i="4"/>
  <c r="O107" i="4"/>
  <c r="N107" i="4"/>
  <c r="M107" i="4"/>
  <c r="L107" i="4"/>
  <c r="K107" i="4"/>
  <c r="Q106" i="4"/>
  <c r="P106" i="4"/>
  <c r="O106" i="4"/>
  <c r="N106" i="4"/>
  <c r="M106" i="4"/>
  <c r="L106" i="4"/>
  <c r="K106" i="4"/>
  <c r="Q105" i="4"/>
  <c r="P105" i="4"/>
  <c r="O105" i="4"/>
  <c r="N105" i="4"/>
  <c r="M105" i="4"/>
  <c r="L105" i="4"/>
  <c r="K105" i="4"/>
  <c r="Q104" i="4"/>
  <c r="P104" i="4"/>
  <c r="O104" i="4"/>
  <c r="N104" i="4"/>
  <c r="M104" i="4"/>
  <c r="L104" i="4"/>
  <c r="K104" i="4"/>
  <c r="Q103" i="4"/>
  <c r="P103" i="4"/>
  <c r="O103" i="4"/>
  <c r="N103" i="4"/>
  <c r="M103" i="4"/>
  <c r="L103" i="4"/>
  <c r="K103" i="4"/>
  <c r="Q102" i="4"/>
  <c r="P102" i="4"/>
  <c r="O102" i="4"/>
  <c r="N102" i="4"/>
  <c r="M102" i="4"/>
  <c r="L102" i="4"/>
  <c r="K102" i="4"/>
  <c r="Q101" i="4"/>
  <c r="P101" i="4"/>
  <c r="O101" i="4"/>
  <c r="N101" i="4"/>
  <c r="M101" i="4"/>
  <c r="L101" i="4"/>
  <c r="Q100" i="4"/>
  <c r="P100" i="4"/>
  <c r="O100" i="4"/>
  <c r="N100" i="4"/>
  <c r="M100" i="4"/>
  <c r="L100" i="4"/>
  <c r="J100" i="4"/>
  <c r="Q99" i="4"/>
  <c r="P99" i="4"/>
  <c r="O99" i="4"/>
  <c r="N99" i="4"/>
  <c r="M99" i="4"/>
  <c r="L99" i="4"/>
  <c r="Q98" i="4"/>
  <c r="P98" i="4"/>
  <c r="O98" i="4"/>
  <c r="N98" i="4"/>
  <c r="M98" i="4"/>
  <c r="L98" i="4"/>
  <c r="K98" i="4"/>
  <c r="Q97" i="4"/>
  <c r="P97" i="4"/>
  <c r="O97" i="4"/>
  <c r="N97" i="4"/>
  <c r="M97" i="4"/>
  <c r="L97" i="4"/>
  <c r="Q96" i="4"/>
  <c r="P96" i="4"/>
  <c r="O96" i="4"/>
  <c r="N96" i="4"/>
  <c r="M96" i="4"/>
  <c r="L96" i="4"/>
  <c r="K96" i="4"/>
  <c r="Q95" i="4"/>
  <c r="P95" i="4"/>
  <c r="O95" i="4"/>
  <c r="N95" i="4"/>
  <c r="M95" i="4"/>
  <c r="L95" i="4"/>
  <c r="Q94" i="4"/>
  <c r="P94" i="4"/>
  <c r="O94" i="4"/>
  <c r="N94" i="4"/>
  <c r="M94" i="4"/>
  <c r="L94" i="4"/>
  <c r="Q93" i="4"/>
  <c r="P93" i="4"/>
  <c r="O93" i="4"/>
  <c r="N93" i="4"/>
  <c r="M93" i="4"/>
  <c r="L93" i="4"/>
  <c r="K93" i="4"/>
  <c r="Q92" i="4"/>
  <c r="P92" i="4"/>
  <c r="O92" i="4"/>
  <c r="N92" i="4"/>
  <c r="M92" i="4"/>
  <c r="L92" i="4"/>
  <c r="J92" i="4"/>
  <c r="Q91" i="4"/>
  <c r="P91" i="4"/>
  <c r="O91" i="4"/>
  <c r="N91" i="4"/>
  <c r="M91" i="4"/>
  <c r="L91" i="4"/>
  <c r="Q90" i="4"/>
  <c r="P90" i="4"/>
  <c r="O90" i="4"/>
  <c r="N90" i="4"/>
  <c r="M90" i="4"/>
  <c r="L90" i="4"/>
  <c r="K90" i="4"/>
  <c r="Q89" i="4"/>
  <c r="P89" i="4"/>
  <c r="O89" i="4"/>
  <c r="N89" i="4"/>
  <c r="M89" i="4"/>
  <c r="L89" i="4"/>
  <c r="Q88" i="4"/>
  <c r="P88" i="4"/>
  <c r="O88" i="4"/>
  <c r="N88" i="4"/>
  <c r="M88" i="4"/>
  <c r="L88" i="4"/>
  <c r="Q87" i="4"/>
  <c r="P87" i="4"/>
  <c r="O87" i="4"/>
  <c r="N87" i="4"/>
  <c r="M87" i="4"/>
  <c r="L87" i="4"/>
  <c r="Q86" i="4"/>
  <c r="P86" i="4"/>
  <c r="O86" i="4"/>
  <c r="N86" i="4"/>
  <c r="M86" i="4"/>
  <c r="L86" i="4"/>
  <c r="K86" i="4"/>
  <c r="Q85" i="4"/>
  <c r="P85" i="4"/>
  <c r="O85" i="4"/>
  <c r="N85" i="4"/>
  <c r="M85" i="4"/>
  <c r="L85" i="4"/>
  <c r="Q84" i="4"/>
  <c r="P84" i="4"/>
  <c r="O84" i="4"/>
  <c r="N84" i="4"/>
  <c r="M84" i="4"/>
  <c r="L84" i="4"/>
  <c r="Q83" i="4"/>
  <c r="P83" i="4"/>
  <c r="O83" i="4"/>
  <c r="N83" i="4"/>
  <c r="M83" i="4"/>
  <c r="L83" i="4"/>
  <c r="Q82" i="4"/>
  <c r="P82" i="4"/>
  <c r="O82" i="4"/>
  <c r="N82" i="4"/>
  <c r="M82" i="4"/>
  <c r="L82" i="4"/>
  <c r="Q81" i="4"/>
  <c r="P81" i="4"/>
  <c r="O81" i="4"/>
  <c r="N81" i="4"/>
  <c r="M81" i="4"/>
  <c r="L81" i="4"/>
  <c r="Q80" i="4"/>
  <c r="P80" i="4"/>
  <c r="O80" i="4"/>
  <c r="N80" i="4"/>
  <c r="M80" i="4"/>
  <c r="L80" i="4"/>
  <c r="K80" i="4"/>
  <c r="Q79" i="4"/>
  <c r="P79" i="4"/>
  <c r="O79" i="4"/>
  <c r="N79" i="4"/>
  <c r="M79" i="4"/>
  <c r="L79" i="4"/>
  <c r="Q78" i="4"/>
  <c r="P78" i="4"/>
  <c r="O78" i="4"/>
  <c r="N78" i="4"/>
  <c r="M78" i="4"/>
  <c r="L78" i="4"/>
  <c r="Q77" i="4"/>
  <c r="P77" i="4"/>
  <c r="O77" i="4"/>
  <c r="N77" i="4"/>
  <c r="M77" i="4"/>
  <c r="L77" i="4"/>
  <c r="Q76" i="4"/>
  <c r="P76" i="4"/>
  <c r="O76" i="4"/>
  <c r="N76" i="4"/>
  <c r="M76" i="4"/>
  <c r="L76" i="4"/>
  <c r="Q75" i="4"/>
  <c r="P75" i="4"/>
  <c r="O75" i="4"/>
  <c r="N75" i="4"/>
  <c r="M75" i="4"/>
  <c r="L75" i="4"/>
  <c r="Q74" i="4"/>
  <c r="P74" i="4"/>
  <c r="O74" i="4"/>
  <c r="N74" i="4"/>
  <c r="M74" i="4"/>
  <c r="L74" i="4"/>
  <c r="Q73" i="4"/>
  <c r="P73" i="4"/>
  <c r="O73" i="4"/>
  <c r="N73" i="4"/>
  <c r="M73" i="4"/>
  <c r="L73" i="4"/>
  <c r="J73" i="4"/>
  <c r="Q72" i="4"/>
  <c r="P72" i="4"/>
  <c r="O72" i="4"/>
  <c r="N72" i="4"/>
  <c r="M72" i="4"/>
  <c r="L72" i="4"/>
  <c r="Q71" i="4"/>
  <c r="P71" i="4"/>
  <c r="O71" i="4"/>
  <c r="N71" i="4"/>
  <c r="M71" i="4"/>
  <c r="L71" i="4"/>
  <c r="Q70" i="4"/>
  <c r="P70" i="4"/>
  <c r="O70" i="4"/>
  <c r="N70" i="4"/>
  <c r="M70" i="4"/>
  <c r="L70" i="4"/>
  <c r="K70" i="4"/>
  <c r="Q69" i="4"/>
  <c r="P69" i="4"/>
  <c r="O69" i="4"/>
  <c r="N69" i="4"/>
  <c r="M69" i="4"/>
  <c r="L69" i="4"/>
  <c r="Q68" i="4"/>
  <c r="P68" i="4"/>
  <c r="O68" i="4"/>
  <c r="N68" i="4"/>
  <c r="M68" i="4"/>
  <c r="L68" i="4"/>
  <c r="Q67" i="4"/>
  <c r="P67" i="4"/>
  <c r="O67" i="4"/>
  <c r="N67" i="4"/>
  <c r="M67" i="4"/>
  <c r="L67" i="4"/>
  <c r="Q66" i="4"/>
  <c r="P66" i="4"/>
  <c r="O66" i="4"/>
  <c r="N66" i="4"/>
  <c r="M66" i="4"/>
  <c r="L66" i="4"/>
  <c r="Q65" i="4"/>
  <c r="P65" i="4"/>
  <c r="O65" i="4"/>
  <c r="N65" i="4"/>
  <c r="M65" i="4"/>
  <c r="L65" i="4"/>
  <c r="J65" i="4"/>
  <c r="Q64" i="4"/>
  <c r="P64" i="4"/>
  <c r="O64" i="4"/>
  <c r="N64" i="4"/>
  <c r="M64" i="4"/>
  <c r="L64" i="4"/>
  <c r="Q63" i="4"/>
  <c r="P63" i="4"/>
  <c r="O63" i="4"/>
  <c r="N63" i="4"/>
  <c r="M63" i="4"/>
  <c r="L63" i="4"/>
  <c r="K63" i="4"/>
  <c r="Q62" i="4"/>
  <c r="P62" i="4"/>
  <c r="O62" i="4"/>
  <c r="N62" i="4"/>
  <c r="M62" i="4"/>
  <c r="L62" i="4"/>
  <c r="J62" i="4"/>
  <c r="Q61" i="4"/>
  <c r="P61" i="4"/>
  <c r="O61" i="4"/>
  <c r="N61" i="4"/>
  <c r="M61" i="4"/>
  <c r="L61" i="4"/>
  <c r="Q60" i="4"/>
  <c r="P60" i="4"/>
  <c r="O60" i="4"/>
  <c r="N60" i="4"/>
  <c r="M60" i="4"/>
  <c r="L60" i="4"/>
  <c r="K60" i="4"/>
  <c r="Q59" i="4"/>
  <c r="P59" i="4"/>
  <c r="O59" i="4"/>
  <c r="N59" i="4"/>
  <c r="M59" i="4"/>
  <c r="L59" i="4"/>
  <c r="Q58" i="4"/>
  <c r="P58" i="4"/>
  <c r="O58" i="4"/>
  <c r="N58" i="4"/>
  <c r="M58" i="4"/>
  <c r="L58" i="4"/>
  <c r="Q57" i="4"/>
  <c r="P57" i="4"/>
  <c r="O57" i="4"/>
  <c r="N57" i="4"/>
  <c r="M57" i="4"/>
  <c r="L57" i="4"/>
  <c r="Q56" i="4"/>
  <c r="P56" i="4"/>
  <c r="O56" i="4"/>
  <c r="N56" i="4"/>
  <c r="M56" i="4"/>
  <c r="L56" i="4"/>
  <c r="K56" i="4"/>
  <c r="Q55" i="4"/>
  <c r="P55" i="4"/>
  <c r="O55" i="4"/>
  <c r="N55" i="4"/>
  <c r="M55" i="4"/>
  <c r="L55" i="4"/>
  <c r="J55" i="4"/>
  <c r="Q54" i="4"/>
  <c r="P54" i="4"/>
  <c r="O54" i="4"/>
  <c r="N54" i="4"/>
  <c r="M54" i="4"/>
  <c r="L54" i="4"/>
  <c r="K54" i="4"/>
  <c r="Q53" i="4"/>
  <c r="P53" i="4"/>
  <c r="O53" i="4"/>
  <c r="N53" i="4"/>
  <c r="M53" i="4"/>
  <c r="L53" i="4"/>
  <c r="Q52" i="4"/>
  <c r="P52" i="4"/>
  <c r="O52" i="4"/>
  <c r="N52" i="4"/>
  <c r="M52" i="4"/>
  <c r="L52" i="4"/>
  <c r="Q51" i="4"/>
  <c r="P51" i="4"/>
  <c r="O51" i="4"/>
  <c r="N51" i="4"/>
  <c r="M51" i="4"/>
  <c r="L51" i="4"/>
  <c r="Q50" i="4"/>
  <c r="P50" i="4"/>
  <c r="O50" i="4"/>
  <c r="N50" i="4"/>
  <c r="M50" i="4"/>
  <c r="L50" i="4"/>
  <c r="Q49" i="4"/>
  <c r="P49" i="4"/>
  <c r="O49" i="4"/>
  <c r="N49" i="4"/>
  <c r="M49" i="4"/>
  <c r="L49" i="4"/>
  <c r="Q48" i="4"/>
  <c r="P48" i="4"/>
  <c r="O48" i="4"/>
  <c r="N48" i="4"/>
  <c r="M48" i="4"/>
  <c r="L48" i="4"/>
  <c r="K48" i="4"/>
  <c r="Q47" i="4"/>
  <c r="P47" i="4"/>
  <c r="O47" i="4"/>
  <c r="N47" i="4"/>
  <c r="M47" i="4"/>
  <c r="L47" i="4"/>
  <c r="Q46" i="4"/>
  <c r="P46" i="4"/>
  <c r="O46" i="4"/>
  <c r="N46" i="4"/>
  <c r="M46" i="4"/>
  <c r="L46" i="4"/>
  <c r="Q45" i="4"/>
  <c r="P45" i="4"/>
  <c r="O45" i="4"/>
  <c r="N45" i="4"/>
  <c r="M45" i="4"/>
  <c r="L45" i="4"/>
  <c r="Q44" i="4"/>
  <c r="P44" i="4"/>
  <c r="O44" i="4"/>
  <c r="N44" i="4"/>
  <c r="M44" i="4"/>
  <c r="L44" i="4"/>
  <c r="Q43" i="4"/>
  <c r="P43" i="4"/>
  <c r="O43" i="4"/>
  <c r="N43" i="4"/>
  <c r="M43" i="4"/>
  <c r="L43" i="4"/>
  <c r="Q42" i="4"/>
  <c r="P42" i="4"/>
  <c r="O42" i="4"/>
  <c r="N42" i="4"/>
  <c r="M42" i="4"/>
  <c r="L42" i="4"/>
  <c r="K42" i="4"/>
  <c r="Q41" i="4"/>
  <c r="P41" i="4"/>
  <c r="O41" i="4"/>
  <c r="N41" i="4"/>
  <c r="M41" i="4"/>
  <c r="L41" i="4"/>
  <c r="Q40" i="4"/>
  <c r="P40" i="4"/>
  <c r="O40" i="4"/>
  <c r="N40" i="4"/>
  <c r="M40" i="4"/>
  <c r="L40" i="4"/>
  <c r="Q39" i="4"/>
  <c r="P39" i="4"/>
  <c r="O39" i="4"/>
  <c r="N39" i="4"/>
  <c r="M39" i="4"/>
  <c r="L39" i="4"/>
  <c r="Q38" i="4"/>
  <c r="P38" i="4"/>
  <c r="O38" i="4"/>
  <c r="N38" i="4"/>
  <c r="M38" i="4"/>
  <c r="L38" i="4"/>
  <c r="Q37" i="4"/>
  <c r="P37" i="4"/>
  <c r="O37" i="4"/>
  <c r="N37" i="4"/>
  <c r="M37" i="4"/>
  <c r="L37" i="4"/>
  <c r="Q36" i="4"/>
  <c r="P36" i="4"/>
  <c r="O36" i="4"/>
  <c r="N36" i="4"/>
  <c r="M36" i="4"/>
  <c r="L36" i="4"/>
  <c r="Q35" i="4"/>
  <c r="P35" i="4"/>
  <c r="O35" i="4"/>
  <c r="N35" i="4"/>
  <c r="M35" i="4"/>
  <c r="L35" i="4"/>
  <c r="Q34" i="4"/>
  <c r="P34" i="4"/>
  <c r="O34" i="4"/>
  <c r="N34" i="4"/>
  <c r="M34" i="4"/>
  <c r="L34" i="4"/>
  <c r="Q33" i="4"/>
  <c r="P33" i="4"/>
  <c r="O33" i="4"/>
  <c r="N33" i="4"/>
  <c r="M33" i="4"/>
  <c r="L33" i="4"/>
  <c r="Q32" i="4"/>
  <c r="P32" i="4"/>
  <c r="O32" i="4"/>
  <c r="N32" i="4"/>
  <c r="M32" i="4"/>
  <c r="L32" i="4"/>
  <c r="Q31" i="4"/>
  <c r="P31" i="4"/>
  <c r="O31" i="4"/>
  <c r="N31" i="4"/>
  <c r="M31" i="4"/>
  <c r="L31" i="4"/>
  <c r="Q30" i="4"/>
  <c r="P30" i="4"/>
  <c r="O30" i="4"/>
  <c r="N30" i="4"/>
  <c r="M30" i="4"/>
  <c r="L30" i="4"/>
  <c r="Q29" i="4"/>
  <c r="P29" i="4"/>
  <c r="O29" i="4"/>
  <c r="N29" i="4"/>
  <c r="M29" i="4"/>
  <c r="L29" i="4"/>
  <c r="Q28" i="4"/>
  <c r="P28" i="4"/>
  <c r="O28" i="4"/>
  <c r="N28" i="4"/>
  <c r="M28" i="4"/>
  <c r="L28" i="4"/>
  <c r="Q27" i="4"/>
  <c r="P27" i="4"/>
  <c r="O27" i="4"/>
  <c r="N27" i="4"/>
  <c r="M27" i="4"/>
  <c r="L27" i="4"/>
  <c r="Q26" i="4"/>
  <c r="P26" i="4"/>
  <c r="O26" i="4"/>
  <c r="N26" i="4"/>
  <c r="M26" i="4"/>
  <c r="L26" i="4"/>
  <c r="Q25" i="4"/>
  <c r="P25" i="4"/>
  <c r="O25" i="4"/>
  <c r="N25" i="4"/>
  <c r="M25" i="4"/>
  <c r="L25" i="4"/>
  <c r="Q24" i="4"/>
  <c r="P24" i="4"/>
  <c r="O24" i="4"/>
  <c r="N24" i="4"/>
  <c r="M24" i="4"/>
  <c r="L24" i="4"/>
  <c r="Q23" i="4"/>
  <c r="P23" i="4"/>
  <c r="O23" i="4"/>
  <c r="N23" i="4"/>
  <c r="M23" i="4"/>
  <c r="L23" i="4"/>
  <c r="Q22" i="4"/>
  <c r="P22" i="4"/>
  <c r="O22" i="4"/>
  <c r="N22" i="4"/>
  <c r="M22" i="4"/>
  <c r="L22" i="4"/>
  <c r="Q21" i="4"/>
  <c r="P21" i="4"/>
  <c r="O21" i="4"/>
  <c r="N21" i="4"/>
  <c r="M21" i="4"/>
  <c r="L21" i="4"/>
  <c r="Q20" i="4"/>
  <c r="P20" i="4"/>
  <c r="O20" i="4"/>
  <c r="N20" i="4"/>
  <c r="M20" i="4"/>
  <c r="L20" i="4"/>
  <c r="Q19" i="4"/>
  <c r="P19" i="4"/>
  <c r="O19" i="4"/>
  <c r="N19" i="4"/>
  <c r="M19" i="4"/>
  <c r="L19" i="4"/>
  <c r="Q18" i="4"/>
  <c r="P18" i="4"/>
  <c r="O18" i="4"/>
  <c r="N18" i="4"/>
  <c r="M18" i="4"/>
  <c r="L18" i="4"/>
  <c r="Q17" i="4"/>
  <c r="P17" i="4"/>
  <c r="O17" i="4"/>
  <c r="N17" i="4"/>
  <c r="M17" i="4"/>
  <c r="L17" i="4"/>
  <c r="Q16" i="4"/>
  <c r="P16" i="4"/>
  <c r="O16" i="4"/>
  <c r="N16" i="4"/>
  <c r="M16" i="4"/>
  <c r="L16" i="4"/>
  <c r="Q15" i="4"/>
  <c r="P15" i="4"/>
  <c r="O15" i="4"/>
  <c r="N15" i="4"/>
  <c r="M15" i="4"/>
  <c r="L15" i="4"/>
  <c r="Q14" i="4"/>
  <c r="P14" i="4"/>
  <c r="O14" i="4"/>
  <c r="N14" i="4"/>
  <c r="M14" i="4"/>
  <c r="L14" i="4"/>
  <c r="Q13" i="4"/>
  <c r="P13" i="4"/>
  <c r="O13" i="4"/>
  <c r="N13" i="4"/>
  <c r="M13" i="4"/>
  <c r="L13" i="4"/>
  <c r="Q12" i="4"/>
  <c r="P12" i="4"/>
  <c r="O12" i="4"/>
  <c r="N12" i="4"/>
  <c r="M12" i="4"/>
  <c r="L12" i="4"/>
  <c r="Q11" i="4"/>
  <c r="P11" i="4"/>
  <c r="O11" i="4"/>
  <c r="N11" i="4"/>
  <c r="M11" i="4"/>
  <c r="L11" i="4"/>
  <c r="Q10" i="4"/>
  <c r="P10" i="4"/>
  <c r="O10" i="4"/>
  <c r="N10" i="4"/>
  <c r="M10" i="4"/>
  <c r="L10" i="4"/>
  <c r="Q9" i="4"/>
  <c r="P9" i="4"/>
  <c r="O9" i="4"/>
  <c r="N9" i="4"/>
  <c r="M9" i="4"/>
  <c r="L9" i="4"/>
  <c r="Q8" i="4"/>
  <c r="P8" i="4"/>
  <c r="O8" i="4"/>
  <c r="N8" i="4"/>
  <c r="M8" i="4"/>
  <c r="L8" i="4"/>
  <c r="Q7" i="4"/>
  <c r="P7" i="4"/>
  <c r="O7" i="4"/>
  <c r="N7" i="4"/>
  <c r="M7" i="4"/>
  <c r="L7" i="4"/>
  <c r="Q6" i="4"/>
  <c r="P6" i="4"/>
  <c r="O6" i="4"/>
  <c r="N6" i="4"/>
  <c r="M6" i="4"/>
  <c r="L6" i="4"/>
  <c r="Q5" i="4"/>
  <c r="P5" i="4"/>
  <c r="O5" i="4"/>
  <c r="N5" i="4"/>
  <c r="M5" i="4"/>
  <c r="L5" i="4"/>
  <c r="C19" i="7" l="1"/>
  <c r="F15" i="7"/>
  <c r="H40" i="6"/>
  <c r="N40" i="6"/>
  <c r="E4" i="1"/>
  <c r="F4" i="1"/>
  <c r="K4" i="1"/>
  <c r="L4" i="1"/>
  <c r="M4" i="1"/>
  <c r="N4" i="1"/>
  <c r="E6" i="1"/>
  <c r="F6" i="1"/>
  <c r="K6" i="1"/>
  <c r="L6" i="1"/>
  <c r="M6" i="1"/>
  <c r="N6" i="1"/>
  <c r="E7" i="1"/>
  <c r="F7" i="1"/>
  <c r="K7" i="1"/>
  <c r="L7" i="1"/>
  <c r="M7" i="1"/>
  <c r="N7" i="1"/>
  <c r="E8" i="1"/>
  <c r="F8" i="1"/>
  <c r="K8" i="1"/>
  <c r="L8" i="1"/>
  <c r="M8" i="1"/>
  <c r="N8" i="1"/>
  <c r="E9" i="1"/>
  <c r="F9" i="1"/>
  <c r="K9" i="1"/>
  <c r="L9" i="1"/>
  <c r="M9" i="1"/>
  <c r="N9" i="1"/>
  <c r="E10" i="1"/>
  <c r="F10" i="1"/>
  <c r="K10" i="1"/>
  <c r="L10" i="1"/>
  <c r="M10" i="1"/>
  <c r="N10" i="1"/>
  <c r="E12" i="1"/>
  <c r="F12" i="1"/>
  <c r="K12" i="1"/>
  <c r="L12" i="1"/>
  <c r="M12" i="1"/>
  <c r="N12" i="1"/>
  <c r="E13" i="1"/>
  <c r="F13" i="1"/>
  <c r="K13" i="1"/>
  <c r="L13" i="1"/>
  <c r="M13" i="1"/>
  <c r="N13" i="1"/>
  <c r="E14" i="1"/>
  <c r="F14" i="1"/>
  <c r="K14" i="1"/>
  <c r="L14" i="1"/>
  <c r="M14" i="1"/>
  <c r="N14" i="1"/>
  <c r="E16" i="1"/>
  <c r="F16" i="1"/>
  <c r="K16" i="1"/>
  <c r="L16" i="1"/>
  <c r="M16" i="1"/>
  <c r="N16" i="1"/>
  <c r="E17" i="1"/>
  <c r="F17" i="1"/>
  <c r="K17" i="1"/>
  <c r="L17" i="1"/>
  <c r="M17" i="1"/>
  <c r="N17" i="1"/>
  <c r="E18" i="1"/>
  <c r="F18" i="1"/>
  <c r="K18" i="1"/>
  <c r="L18" i="1"/>
  <c r="M18" i="1"/>
  <c r="N18" i="1"/>
  <c r="E19" i="1"/>
  <c r="F19" i="1"/>
  <c r="K19" i="1"/>
  <c r="L19" i="1"/>
  <c r="M19" i="1"/>
  <c r="N19" i="1"/>
  <c r="E20" i="1"/>
  <c r="F20" i="1"/>
  <c r="K20" i="1"/>
  <c r="L20" i="1"/>
  <c r="M20" i="1"/>
  <c r="N20" i="1"/>
  <c r="E21" i="1"/>
  <c r="F21" i="1"/>
  <c r="K21" i="1"/>
  <c r="L21" i="1"/>
  <c r="M21" i="1"/>
  <c r="N21" i="1"/>
  <c r="E22" i="1"/>
  <c r="F22" i="1"/>
  <c r="K22" i="1"/>
  <c r="L22" i="1"/>
  <c r="M22" i="1"/>
  <c r="N22" i="1"/>
  <c r="E23" i="1"/>
  <c r="F23" i="1"/>
  <c r="K23" i="1"/>
  <c r="L23" i="1"/>
  <c r="M23" i="1"/>
  <c r="N23" i="1"/>
  <c r="E24" i="1"/>
  <c r="F24" i="1"/>
  <c r="K24" i="1"/>
  <c r="L24" i="1"/>
  <c r="M24" i="1"/>
  <c r="N24" i="1"/>
  <c r="E3" i="1"/>
  <c r="F3" i="1"/>
  <c r="K3" i="1"/>
  <c r="L3" i="1"/>
  <c r="M3" i="1"/>
  <c r="N3" i="1"/>
  <c r="O7" i="1" l="1"/>
  <c r="O13" i="1"/>
  <c r="O6" i="1"/>
  <c r="O9" i="1"/>
  <c r="O12" i="1"/>
  <c r="O24" i="1"/>
  <c r="O16" i="1"/>
  <c r="O19" i="1"/>
  <c r="O18" i="1"/>
  <c r="O14" i="1"/>
  <c r="O4" i="1"/>
  <c r="O17" i="1"/>
  <c r="O22" i="1"/>
  <c r="O21" i="1"/>
  <c r="O23" i="1"/>
  <c r="O3" i="1"/>
  <c r="O8" i="1"/>
  <c r="O20" i="1"/>
  <c r="O10" i="1"/>
  <c r="I22" i="1"/>
  <c r="I7" i="1"/>
  <c r="I10" i="1"/>
  <c r="I24" i="1"/>
  <c r="I16" i="1"/>
  <c r="I6" i="1"/>
  <c r="I44" i="1" s="1"/>
  <c r="I19" i="1"/>
  <c r="I20" i="1"/>
  <c r="I17" i="1"/>
  <c r="I21" i="1"/>
  <c r="I13" i="1"/>
  <c r="I9" i="1"/>
  <c r="I12" i="1"/>
  <c r="I18" i="1"/>
  <c r="I8" i="1"/>
  <c r="I23" i="1"/>
  <c r="I14" i="1"/>
  <c r="I4" i="1"/>
  <c r="O44" i="1" l="1"/>
  <c r="P44" i="1" s="1"/>
  <c r="O43" i="1"/>
  <c r="O45" i="1" s="1"/>
  <c r="I3" i="1"/>
  <c r="I43" i="1" s="1"/>
  <c r="P43" i="1" l="1"/>
  <c r="P45" i="1" s="1"/>
  <c r="I45" i="1"/>
</calcChain>
</file>

<file path=xl/sharedStrings.xml><?xml version="1.0" encoding="utf-8"?>
<sst xmlns="http://schemas.openxmlformats.org/spreadsheetml/2006/main" count="285" uniqueCount="123">
  <si>
    <t>Šifra OS</t>
  </si>
  <si>
    <t>Naziv OS</t>
  </si>
  <si>
    <t>Nabavna vrednost</t>
  </si>
  <si>
    <t>Datum nabave</t>
  </si>
  <si>
    <t>Lokacije</t>
  </si>
  <si>
    <t>Amortizacijska skupina</t>
  </si>
  <si>
    <t>Stopnja</t>
  </si>
  <si>
    <t>Količina</t>
  </si>
  <si>
    <t>Datum aktivacije</t>
  </si>
  <si>
    <t>Občina Apače</t>
  </si>
  <si>
    <t>Občina Gornja Rdgona</t>
  </si>
  <si>
    <t>Občina Ljutomer</t>
  </si>
  <si>
    <t>Občina Radenci</t>
  </si>
  <si>
    <t>Občina Razkrižje</t>
  </si>
  <si>
    <t>Občina Sveti Jurij ob Ščavnici</t>
  </si>
  <si>
    <t>Občina Veržej</t>
  </si>
  <si>
    <t>Občina Križevci</t>
  </si>
  <si>
    <t>Transportni cevovod Mota - Veržej - Križevci (odsek Veržej)</t>
  </si>
  <si>
    <t>Transportni cevovod Mota - Veržej - Križevci (odsek Ljutomer)</t>
  </si>
  <si>
    <t>Prečrpalnica PP Bučečovci</t>
  </si>
  <si>
    <t>Vodohran S HP Zasadi 200 M3</t>
  </si>
  <si>
    <t>Cevovod Godemarci -  Špindler</t>
  </si>
  <si>
    <t>Cevovod VH Špindler - VH Moravski vrh</t>
  </si>
  <si>
    <t>Vodovod visoke cone Ljutomer</t>
  </si>
  <si>
    <t>OBČINA APAČE - KANALIZACIJ</t>
  </si>
  <si>
    <t>Transportni cevovod Veržej do meje z Občino Ljutomer - etapa 3</t>
  </si>
  <si>
    <t>Transportni vodovod Podgrad - Apače</t>
  </si>
  <si>
    <t>Transportni cevovod Podgrad - Gornja Radgona - Radenci (G. Radgona)</t>
  </si>
  <si>
    <t>Transportni cevovod Podgrad - G. Radgona - Radenci (odsek Radenci)</t>
  </si>
  <si>
    <t>Cevovod Mota - Veržej - Križevci (odsek Križevci)</t>
  </si>
  <si>
    <t>VH 100 kubikov Moravski vrh</t>
  </si>
  <si>
    <t>PP in VH 100 kubikov Špindler</t>
  </si>
  <si>
    <t>Cevovod Ljutomer - Slovenske gorice, cevovod Radoslavski breg</t>
  </si>
  <si>
    <t>PP in VH 100 kubikov Radoslavski breg</t>
  </si>
  <si>
    <t>Cevovod Šalinci - Banovci</t>
  </si>
  <si>
    <t>VH in PP 50 kubikov Radomerje I</t>
  </si>
  <si>
    <t>VH 100 kubikov Radomerje II</t>
  </si>
  <si>
    <t>SKUPAJ</t>
  </si>
  <si>
    <t>Transportni cevovod Križevci - Sv. Jurij ob Ščavnici (odsek 1)</t>
  </si>
  <si>
    <t>Vodohran Radenski vrh V=1200 M3</t>
  </si>
  <si>
    <t>Skupaj</t>
  </si>
  <si>
    <t>Dolžina v m</t>
  </si>
  <si>
    <t>Vodni vir Mota</t>
  </si>
  <si>
    <t>Vodni vir Lukavci</t>
  </si>
  <si>
    <t>Vodni vir Podgrad</t>
  </si>
  <si>
    <t xml:space="preserve">Vodni vir Segovci    </t>
  </si>
  <si>
    <t>Povezovalni cevovod VV Segovci - vodarna Podgrad</t>
  </si>
  <si>
    <t>Prečrpalnica PP Biserjane</t>
  </si>
  <si>
    <t xml:space="preserve">    </t>
  </si>
  <si>
    <t>Cevovod Križevci - Sveti Jurij ob Ščavnici - odsek 2</t>
  </si>
  <si>
    <t>Dolžini v m</t>
  </si>
  <si>
    <t xml:space="preserve">Obrežni vodnjak  Podgrad - merilnik nivoja </t>
  </si>
  <si>
    <t>Obrežni vodnjak  Podgrad - potopna črpalka</t>
  </si>
  <si>
    <t>Strojna oprema vodovoda (jašek Šratovci)</t>
  </si>
  <si>
    <t>Vodarna Lukavci - potopna vodnjaška črpalka Vc</t>
  </si>
  <si>
    <t>Vodarna Podgrad - obnova naprave za UV dezinfekcijo</t>
  </si>
  <si>
    <t>VH Radenski vrh -  elektrooprema vodovoda</t>
  </si>
  <si>
    <t>VH Radenski vrh -  merilec pretoka</t>
  </si>
  <si>
    <t>VH Radenski vrh - popravilo opreme zaradi zalitja</t>
  </si>
  <si>
    <t>Duktil DN 300 Lukavci</t>
  </si>
  <si>
    <t xml:space="preserve">Piezometer premera 100mm, globina 11m (Podgrad) in Piezometer premrea 100mm, globina 11m (Segovci) </t>
  </si>
  <si>
    <t>Opazovalna vrtina Lukavci globina 20m (pri vodarnii Lukavci)</t>
  </si>
  <si>
    <t>Strežnik v nadzornem centru</t>
  </si>
  <si>
    <t>Merilna in regulacijska oprema (črpalni jašek Podgrad)</t>
  </si>
  <si>
    <t>Priprava vode (Podgrad)</t>
  </si>
  <si>
    <t>Cevovovd Moravski vrh - Grabšinci - Drakovci</t>
  </si>
  <si>
    <t>Ostane  na območju UE Ljutomer</t>
  </si>
  <si>
    <t>Ostane  na območju UE Gornja Radgona</t>
  </si>
  <si>
    <t>Razdelitev Sistema C v skupni lastnini</t>
  </si>
  <si>
    <t>Transpotni vodi</t>
  </si>
  <si>
    <t>Vodni viri</t>
  </si>
  <si>
    <t>Cevovod Križevci - Sveti Jurij ( odsek 2)</t>
  </si>
  <si>
    <t>Skupna vrednost</t>
  </si>
  <si>
    <t>Aneks 6 -  objekt vodovoda  - vrtina  (Transpotni vodovod Gornja Radgona)</t>
  </si>
  <si>
    <t>UE Ljutomer</t>
  </si>
  <si>
    <t>UE Gornja Radgona</t>
  </si>
  <si>
    <t xml:space="preserve"> Vrednost po legi</t>
  </si>
  <si>
    <t>Razlika</t>
  </si>
  <si>
    <t>Skupna vrednost Sistem C</t>
  </si>
  <si>
    <t xml:space="preserve">UE Gornja Radgona </t>
  </si>
  <si>
    <t xml:space="preserve">UE Ljutomer </t>
  </si>
  <si>
    <t>OPOMBE</t>
  </si>
  <si>
    <t xml:space="preserve"> </t>
  </si>
  <si>
    <t>Veržej</t>
  </si>
  <si>
    <t>Sv. Jurij</t>
  </si>
  <si>
    <t>Križevci</t>
  </si>
  <si>
    <t>Ljutomer- Sv.Jurij</t>
  </si>
  <si>
    <t>Ljutomer</t>
  </si>
  <si>
    <t>Radenci</t>
  </si>
  <si>
    <t>Apače</t>
  </si>
  <si>
    <t>Gornja Radgona</t>
  </si>
  <si>
    <t>LEGA</t>
  </si>
  <si>
    <t xml:space="preserve">Ljutomer </t>
  </si>
  <si>
    <t>Gornja Radgona - Apače</t>
  </si>
  <si>
    <t xml:space="preserve">Peščeni fileter F1 na vodnem viru Podgradje </t>
  </si>
  <si>
    <t>Dodatna vlaganja po 1.2.2020 do 31.12.2024</t>
  </si>
  <si>
    <t>Sanacija ograj po neurju junij 2023 (drenaža Segovci, obrezžni vodnjaki Segovci, obrežni vodnjaki Podgrad)</t>
  </si>
  <si>
    <t>Nadomestitev treh merilnikov pretoka na vodnem viru Lukavci</t>
  </si>
  <si>
    <t>Zamenjava aktivnega oglja v filtrih na vodarni Mota</t>
  </si>
  <si>
    <t>Zamenjava pretoka na vodne viru Mota - Vi, V2 (zaradi poplav)</t>
  </si>
  <si>
    <t>Obrežni vodnjaki Podgrad (poplave)</t>
  </si>
  <si>
    <t>Obrežni vodnjaki Segovci (poplave)</t>
  </si>
  <si>
    <t>Vodarna Podgrad (poplave)</t>
  </si>
  <si>
    <t>Drenaža Segovci (poplave)</t>
  </si>
  <si>
    <t>Drenaža Podgrad (poplave)</t>
  </si>
  <si>
    <t>Sanacija elektro omaric na obrežnih vodnjakih  Podgrad (poplave)</t>
  </si>
  <si>
    <t>Opazovalna vrtina Segovci - popravilo merilnika (poplave)</t>
  </si>
  <si>
    <t>Obrežni vodnjaki Podgrad - menjava pretekomerilcev (poplave)</t>
  </si>
  <si>
    <t>Obrežni vodnjaki Segovci - menjava pretekomerilcev (poplave)</t>
  </si>
  <si>
    <t>SKUPAJ (od 1.2.2020-31.12.2024)</t>
  </si>
  <si>
    <t>Potrebno izvesti ukinitev priključnega kanala iz občine Križevec</t>
  </si>
  <si>
    <t xml:space="preserve"> UE Ljutomer </t>
  </si>
  <si>
    <t xml:space="preserve"> UE Gornja Radgona </t>
  </si>
  <si>
    <t xml:space="preserve"> Vrednost po legi UE Ljutomer</t>
  </si>
  <si>
    <t xml:space="preserve"> Vrednost po legi UE  Gornja Radgona</t>
  </si>
  <si>
    <t xml:space="preserve"> Razlika UE Ljutomer </t>
  </si>
  <si>
    <t xml:space="preserve">Razlika  UE Gornja Radgona </t>
  </si>
  <si>
    <t>Vrednost po legi UE Ljutomer</t>
  </si>
  <si>
    <t>Vrednost po legi UE  Gornja Radgona</t>
  </si>
  <si>
    <t>Razdelitev po legi</t>
  </si>
  <si>
    <t>UE Gornja Radgona plača UE Ljutomer 1.444.037,88 EUR</t>
  </si>
  <si>
    <t>Dodatna vlaganja  po 1.2.2020 do 31.12.2024</t>
  </si>
  <si>
    <t>po legi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</si>
</sst>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4" xfId="0" applyFont="1" applyFill="1" applyBorder="1"/>
    <xf numFmtId="0" fontId="4" fillId="0" borderId="1" xfId="0" applyFont="1" applyBorder="1" applyAlignment="1">
      <alignment wrapText="1"/>
    </xf>
    <xf numFmtId="164" fontId="3" fillId="0" borderId="0" xfId="0" applyNumberFormat="1" applyFont="1"/>
    <xf numFmtId="0" fontId="3" fillId="0" borderId="0" xfId="0" applyFont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4" fontId="0" fillId="0" borderId="16" xfId="0" applyNumberFormat="1" applyBorder="1"/>
    <xf numFmtId="164" fontId="0" fillId="0" borderId="17" xfId="0" applyNumberFormat="1" applyBorder="1"/>
    <xf numFmtId="164" fontId="0" fillId="2" borderId="3" xfId="0" applyNumberFormat="1" applyFill="1" applyBorder="1"/>
    <xf numFmtId="164" fontId="0" fillId="2" borderId="4" xfId="0" applyNumberFormat="1" applyFill="1" applyBorder="1"/>
    <xf numFmtId="164" fontId="0" fillId="0" borderId="4" xfId="0" applyNumberFormat="1" applyBorder="1"/>
    <xf numFmtId="164" fontId="3" fillId="2" borderId="4" xfId="0" applyNumberFormat="1" applyFont="1" applyFill="1" applyBorder="1"/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/>
    <xf numFmtId="49" fontId="3" fillId="0" borderId="11" xfId="0" applyNumberFormat="1" applyFont="1" applyBorder="1"/>
    <xf numFmtId="49" fontId="3" fillId="0" borderId="0" xfId="0" applyNumberFormat="1" applyFont="1"/>
    <xf numFmtId="0" fontId="3" fillId="0" borderId="19" xfId="0" applyFont="1" applyBorder="1"/>
    <xf numFmtId="0" fontId="3" fillId="2" borderId="16" xfId="0" applyFont="1" applyFill="1" applyBorder="1"/>
    <xf numFmtId="0" fontId="3" fillId="2" borderId="1" xfId="0" applyFont="1" applyFill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4" xfId="0" applyFont="1" applyFill="1" applyBorder="1"/>
    <xf numFmtId="0" fontId="1" fillId="3" borderId="13" xfId="0" applyFont="1" applyFill="1" applyBorder="1"/>
    <xf numFmtId="164" fontId="1" fillId="3" borderId="4" xfId="0" applyNumberFormat="1" applyFont="1" applyFill="1" applyBorder="1"/>
    <xf numFmtId="164" fontId="1" fillId="3" borderId="12" xfId="0" applyNumberFormat="1" applyFont="1" applyFill="1" applyBorder="1"/>
    <xf numFmtId="164" fontId="3" fillId="0" borderId="4" xfId="0" applyNumberFormat="1" applyFont="1" applyBorder="1"/>
    <xf numFmtId="49" fontId="3" fillId="0" borderId="20" xfId="0" applyNumberFormat="1" applyFont="1" applyBorder="1"/>
    <xf numFmtId="164" fontId="3" fillId="3" borderId="4" xfId="0" applyNumberFormat="1" applyFont="1" applyFill="1" applyBorder="1"/>
    <xf numFmtId="0" fontId="3" fillId="3" borderId="1" xfId="0" applyFont="1" applyFill="1" applyBorder="1"/>
    <xf numFmtId="164" fontId="3" fillId="3" borderId="5" xfId="0" applyNumberFormat="1" applyFont="1" applyFill="1" applyBorder="1"/>
    <xf numFmtId="164" fontId="3" fillId="0" borderId="1" xfId="0" applyNumberFormat="1" applyFont="1" applyBorder="1"/>
    <xf numFmtId="164" fontId="3" fillId="0" borderId="12" xfId="0" applyNumberFormat="1" applyFont="1" applyBorder="1"/>
    <xf numFmtId="0" fontId="4" fillId="0" borderId="11" xfId="0" applyFont="1" applyBorder="1" applyAlignment="1">
      <alignment wrapText="1"/>
    </xf>
    <xf numFmtId="4" fontId="3" fillId="0" borderId="19" xfId="0" applyNumberFormat="1" applyFont="1" applyBorder="1" applyAlignment="1">
      <alignment wrapText="1"/>
    </xf>
    <xf numFmtId="0" fontId="0" fillId="3" borderId="4" xfId="0" applyFill="1" applyBorder="1"/>
    <xf numFmtId="0" fontId="4" fillId="0" borderId="19" xfId="0" applyFont="1" applyBorder="1" applyAlignment="1">
      <alignment wrapText="1"/>
    </xf>
    <xf numFmtId="0" fontId="2" fillId="4" borderId="2" xfId="0" applyFont="1" applyFill="1" applyBorder="1" applyAlignment="1">
      <alignment wrapText="1"/>
    </xf>
    <xf numFmtId="4" fontId="0" fillId="4" borderId="18" xfId="0" applyNumberFormat="1" applyFill="1" applyBorder="1" applyAlignment="1">
      <alignment wrapText="1"/>
    </xf>
    <xf numFmtId="164" fontId="0" fillId="4" borderId="6" xfId="0" applyNumberFormat="1" applyFill="1" applyBorder="1"/>
    <xf numFmtId="164" fontId="0" fillId="4" borderId="7" xfId="0" applyNumberFormat="1" applyFill="1" applyBorder="1"/>
    <xf numFmtId="164" fontId="3" fillId="4" borderId="7" xfId="0" applyNumberFormat="1" applyFont="1" applyFill="1" applyBorder="1"/>
    <xf numFmtId="164" fontId="0" fillId="4" borderId="14" xfId="0" applyNumberFormat="1" applyFill="1" applyBorder="1"/>
    <xf numFmtId="0" fontId="2" fillId="5" borderId="2" xfId="0" applyFont="1" applyFill="1" applyBorder="1" applyAlignment="1">
      <alignment wrapText="1"/>
    </xf>
    <xf numFmtId="4" fontId="0" fillId="5" borderId="18" xfId="0" applyNumberFormat="1" applyFill="1" applyBorder="1" applyAlignment="1">
      <alignment wrapText="1"/>
    </xf>
    <xf numFmtId="164" fontId="0" fillId="5" borderId="6" xfId="0" applyNumberFormat="1" applyFill="1" applyBorder="1"/>
    <xf numFmtId="164" fontId="0" fillId="5" borderId="7" xfId="0" applyNumberFormat="1" applyFill="1" applyBorder="1"/>
    <xf numFmtId="164" fontId="3" fillId="5" borderId="7" xfId="0" applyNumberFormat="1" applyFont="1" applyFill="1" applyBorder="1"/>
    <xf numFmtId="164" fontId="0" fillId="5" borderId="14" xfId="0" applyNumberFormat="1" applyFill="1" applyBorder="1"/>
    <xf numFmtId="0" fontId="5" fillId="5" borderId="1" xfId="0" applyFont="1" applyFill="1" applyBorder="1"/>
    <xf numFmtId="164" fontId="3" fillId="5" borderId="3" xfId="0" applyNumberFormat="1" applyFont="1" applyFill="1" applyBorder="1"/>
    <xf numFmtId="164" fontId="3" fillId="5" borderId="4" xfId="0" applyNumberFormat="1" applyFont="1" applyFill="1" applyBorder="1"/>
    <xf numFmtId="164" fontId="3" fillId="5" borderId="5" xfId="0" applyNumberFormat="1" applyFont="1" applyFill="1" applyBorder="1"/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0" fontId="5" fillId="4" borderId="9" xfId="0" applyFont="1" applyFill="1" applyBorder="1" applyAlignment="1">
      <alignment wrapText="1"/>
    </xf>
    <xf numFmtId="164" fontId="3" fillId="4" borderId="10" xfId="0" applyNumberFormat="1" applyFont="1" applyFill="1" applyBorder="1"/>
    <xf numFmtId="164" fontId="1" fillId="0" borderId="4" xfId="0" applyNumberFormat="1" applyFont="1" applyBorder="1"/>
    <xf numFmtId="4" fontId="3" fillId="5" borderId="19" xfId="0" applyNumberFormat="1" applyFont="1" applyFill="1" applyBorder="1" applyAlignment="1">
      <alignment wrapText="1"/>
    </xf>
    <xf numFmtId="164" fontId="3" fillId="5" borderId="12" xfId="0" applyNumberFormat="1" applyFont="1" applyFill="1" applyBorder="1"/>
    <xf numFmtId="164" fontId="0" fillId="5" borderId="3" xfId="0" applyNumberFormat="1" applyFill="1" applyBorder="1"/>
    <xf numFmtId="164" fontId="0" fillId="5" borderId="4" xfId="0" applyNumberFormat="1" applyFill="1" applyBorder="1"/>
    <xf numFmtId="164" fontId="1" fillId="5" borderId="4" xfId="0" applyNumberFormat="1" applyFont="1" applyFill="1" applyBorder="1"/>
    <xf numFmtId="164" fontId="1" fillId="5" borderId="12" xfId="0" applyNumberFormat="1" applyFont="1" applyFill="1" applyBorder="1"/>
    <xf numFmtId="4" fontId="3" fillId="4" borderId="19" xfId="0" applyNumberFormat="1" applyFont="1" applyFill="1" applyBorder="1" applyAlignment="1">
      <alignment wrapText="1"/>
    </xf>
    <xf numFmtId="164" fontId="3" fillId="4" borderId="12" xfId="0" applyNumberFormat="1" applyFont="1" applyFill="1" applyBorder="1"/>
    <xf numFmtId="164" fontId="0" fillId="4" borderId="3" xfId="0" applyNumberFormat="1" applyFill="1" applyBorder="1"/>
    <xf numFmtId="164" fontId="0" fillId="4" borderId="4" xfId="0" applyNumberFormat="1" applyFill="1" applyBorder="1"/>
    <xf numFmtId="164" fontId="1" fillId="4" borderId="4" xfId="0" applyNumberFormat="1" applyFont="1" applyFill="1" applyBorder="1"/>
    <xf numFmtId="164" fontId="1" fillId="4" borderId="12" xfId="0" applyNumberFormat="1" applyFont="1" applyFill="1" applyBorder="1"/>
    <xf numFmtId="0" fontId="4" fillId="4" borderId="1" xfId="0" applyFont="1" applyFill="1" applyBorder="1" applyAlignment="1">
      <alignment wrapText="1"/>
    </xf>
    <xf numFmtId="164" fontId="3" fillId="4" borderId="1" xfId="0" applyNumberFormat="1" applyFont="1" applyFill="1" applyBorder="1"/>
    <xf numFmtId="0" fontId="4" fillId="5" borderId="1" xfId="0" applyFont="1" applyFill="1" applyBorder="1" applyAlignment="1">
      <alignment wrapText="1"/>
    </xf>
    <xf numFmtId="164" fontId="3" fillId="5" borderId="1" xfId="0" applyNumberFormat="1" applyFont="1" applyFill="1" applyBorder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 vertical="top" wrapText="1"/>
    </xf>
    <xf numFmtId="0" fontId="5" fillId="5" borderId="20" xfId="0" applyFont="1" applyFill="1" applyBorder="1" applyAlignment="1">
      <alignment wrapText="1"/>
    </xf>
    <xf numFmtId="164" fontId="3" fillId="5" borderId="21" xfId="0" applyNumberFormat="1" applyFont="1" applyFill="1" applyBorder="1"/>
    <xf numFmtId="164" fontId="3" fillId="5" borderId="15" xfId="0" applyNumberFormat="1" applyFont="1" applyFill="1" applyBorder="1"/>
    <xf numFmtId="164" fontId="3" fillId="4" borderId="22" xfId="0" applyNumberFormat="1" applyFont="1" applyFill="1" applyBorder="1"/>
    <xf numFmtId="49" fontId="3" fillId="0" borderId="23" xfId="0" applyNumberFormat="1" applyFont="1" applyBorder="1"/>
    <xf numFmtId="164" fontId="3" fillId="4" borderId="23" xfId="0" applyNumberFormat="1" applyFont="1" applyFill="1" applyBorder="1"/>
    <xf numFmtId="0" fontId="5" fillId="4" borderId="24" xfId="0" applyFont="1" applyFill="1" applyBorder="1"/>
    <xf numFmtId="164" fontId="3" fillId="4" borderId="25" xfId="0" applyNumberFormat="1" applyFont="1" applyFill="1" applyBorder="1"/>
    <xf numFmtId="164" fontId="3" fillId="4" borderId="2" xfId="0" applyNumberFormat="1" applyFont="1" applyFill="1" applyBorder="1"/>
    <xf numFmtId="164" fontId="3" fillId="4" borderId="26" xfId="0" applyNumberFormat="1" applyFont="1" applyFill="1" applyBorder="1"/>
    <xf numFmtId="164" fontId="3" fillId="5" borderId="27" xfId="0" applyNumberFormat="1" applyFont="1" applyFill="1" applyBorder="1"/>
    <xf numFmtId="164" fontId="3" fillId="5" borderId="28" xfId="0" applyNumberFormat="1" applyFont="1" applyFill="1" applyBorder="1"/>
    <xf numFmtId="164" fontId="3" fillId="4" borderId="24" xfId="0" applyNumberFormat="1" applyFont="1" applyFill="1" applyBorder="1"/>
    <xf numFmtId="164" fontId="3" fillId="4" borderId="29" xfId="0" applyNumberFormat="1" applyFont="1" applyFill="1" applyBorder="1"/>
    <xf numFmtId="0" fontId="3" fillId="3" borderId="30" xfId="0" applyFont="1" applyFill="1" applyBorder="1"/>
    <xf numFmtId="0" fontId="4" fillId="0" borderId="30" xfId="0" applyFont="1" applyBorder="1" applyAlignment="1">
      <alignment horizontal="center" wrapText="1"/>
    </xf>
    <xf numFmtId="164" fontId="3" fillId="5" borderId="31" xfId="0" applyNumberFormat="1" applyFont="1" applyFill="1" applyBorder="1"/>
    <xf numFmtId="164" fontId="3" fillId="5" borderId="32" xfId="0" applyNumberFormat="1" applyFont="1" applyFill="1" applyBorder="1"/>
    <xf numFmtId="164" fontId="3" fillId="4" borderId="32" xfId="0" applyNumberFormat="1" applyFont="1" applyFill="1" applyBorder="1"/>
    <xf numFmtId="164" fontId="0" fillId="4" borderId="8" xfId="0" applyNumberFormat="1" applyFill="1" applyBorder="1"/>
    <xf numFmtId="0" fontId="2" fillId="4" borderId="18" xfId="0" applyFont="1" applyFill="1" applyBorder="1" applyAlignment="1">
      <alignment wrapText="1"/>
    </xf>
    <xf numFmtId="4" fontId="4" fillId="0" borderId="19" xfId="0" applyNumberFormat="1" applyFont="1" applyBorder="1" applyAlignment="1">
      <alignment wrapText="1"/>
    </xf>
    <xf numFmtId="164" fontId="4" fillId="0" borderId="12" xfId="0" applyNumberFormat="1" applyFont="1" applyBorder="1"/>
    <xf numFmtId="164" fontId="1" fillId="2" borderId="3" xfId="0" applyNumberFormat="1" applyFont="1" applyFill="1" applyBorder="1"/>
    <xf numFmtId="164" fontId="1" fillId="2" borderId="4" xfId="0" applyNumberFormat="1" applyFont="1" applyFill="1" applyBorder="1"/>
    <xf numFmtId="164" fontId="4" fillId="2" borderId="4" xfId="0" applyNumberFormat="1" applyFont="1" applyFill="1" applyBorder="1"/>
    <xf numFmtId="164" fontId="1" fillId="0" borderId="0" xfId="0" applyNumberFormat="1" applyFont="1"/>
    <xf numFmtId="49" fontId="4" fillId="0" borderId="0" xfId="0" applyNumberFormat="1" applyFont="1"/>
    <xf numFmtId="164" fontId="4" fillId="0" borderId="1" xfId="0" applyNumberFormat="1" applyFont="1" applyBorder="1"/>
    <xf numFmtId="164" fontId="4" fillId="3" borderId="4" xfId="0" applyNumberFormat="1" applyFont="1" applyFill="1" applyBorder="1"/>
    <xf numFmtId="164" fontId="4" fillId="0" borderId="4" xfId="0" applyNumberFormat="1" applyFont="1" applyBorder="1"/>
    <xf numFmtId="164" fontId="4" fillId="3" borderId="5" xfId="0" applyNumberFormat="1" applyFont="1" applyFill="1" applyBorder="1"/>
    <xf numFmtId="0" fontId="4" fillId="0" borderId="0" xfId="0" applyFont="1"/>
    <xf numFmtId="164" fontId="4" fillId="0" borderId="0" xfId="0" applyNumberFormat="1" applyFont="1"/>
    <xf numFmtId="164" fontId="1" fillId="2" borderId="5" xfId="0" applyNumberFormat="1" applyFont="1" applyFill="1" applyBorder="1"/>
    <xf numFmtId="164" fontId="1" fillId="3" borderId="5" xfId="0" applyNumberFormat="1" applyFont="1" applyFill="1" applyBorder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33" xfId="0" applyBorder="1" applyAlignment="1">
      <alignment horizontal="left" vertical="top" wrapText="1"/>
    </xf>
    <xf numFmtId="164" fontId="0" fillId="0" borderId="33" xfId="0" applyNumberFormat="1" applyBorder="1"/>
    <xf numFmtId="164" fontId="1" fillId="4" borderId="0" xfId="0" applyNumberFormat="1" applyFont="1" applyFill="1"/>
    <xf numFmtId="0" fontId="1" fillId="4" borderId="0" xfId="0" applyFont="1" applyFill="1" applyAlignment="1">
      <alignment horizontal="center" vertical="center" wrapText="1"/>
    </xf>
    <xf numFmtId="164" fontId="1" fillId="6" borderId="0" xfId="0" applyNumberFormat="1" applyFont="1" applyFill="1"/>
    <xf numFmtId="0" fontId="1" fillId="6" borderId="0" xfId="0" applyFont="1" applyFill="1" applyAlignment="1">
      <alignment horizontal="center" wrapText="1"/>
    </xf>
    <xf numFmtId="0" fontId="0" fillId="0" borderId="33" xfId="0" applyBorder="1"/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6" borderId="0" xfId="0" applyNumberFormat="1" applyFill="1"/>
    <xf numFmtId="164" fontId="0" fillId="4" borderId="0" xfId="0" applyNumberFormat="1" applyFill="1"/>
    <xf numFmtId="0" fontId="4" fillId="0" borderId="0" xfId="0" applyFont="1" applyAlignment="1">
      <alignment wrapText="1"/>
    </xf>
    <xf numFmtId="0" fontId="0" fillId="0" borderId="2" xfId="0" applyBorder="1" applyAlignment="1">
      <alignment horizontal="center" wrapText="1"/>
    </xf>
    <xf numFmtId="164" fontId="7" fillId="0" borderId="0" xfId="0" applyNumberFormat="1" applyFont="1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4" borderId="19" xfId="0" applyFont="1" applyFill="1" applyBorder="1" applyAlignment="1">
      <alignment wrapText="1"/>
    </xf>
    <xf numFmtId="0" fontId="4" fillId="5" borderId="19" xfId="0" applyFont="1" applyFill="1" applyBorder="1" applyAlignment="1">
      <alignment wrapText="1"/>
    </xf>
    <xf numFmtId="0" fontId="0" fillId="0" borderId="23" xfId="0" applyBorder="1"/>
    <xf numFmtId="0" fontId="0" fillId="0" borderId="23" xfId="0" applyBorder="1" applyAlignment="1">
      <alignment wrapText="1"/>
    </xf>
    <xf numFmtId="49" fontId="3" fillId="0" borderId="0" xfId="0" applyNumberFormat="1" applyFont="1" applyAlignment="1">
      <alignment horizontal="left" wrapText="1"/>
    </xf>
    <xf numFmtId="49" fontId="3" fillId="0" borderId="23" xfId="0" applyNumberFormat="1" applyFont="1" applyBorder="1" applyAlignment="1">
      <alignment horizontal="left" wrapText="1"/>
    </xf>
    <xf numFmtId="0" fontId="4" fillId="4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164" fontId="0" fillId="0" borderId="34" xfId="0" applyNumberFormat="1" applyBorder="1"/>
    <xf numFmtId="0" fontId="0" fillId="0" borderId="34" xfId="0" applyBorder="1"/>
    <xf numFmtId="164" fontId="3" fillId="0" borderId="0" xfId="0" applyNumberFormat="1" applyFont="1" applyAlignment="1">
      <alignment horizontal="left" wrapText="1"/>
    </xf>
    <xf numFmtId="164" fontId="3" fillId="0" borderId="34" xfId="0" applyNumberFormat="1" applyFont="1" applyBorder="1"/>
    <xf numFmtId="0" fontId="0" fillId="0" borderId="0" xfId="0" applyAlignment="1">
      <alignment horizontal="left" wrapText="1"/>
    </xf>
    <xf numFmtId="0" fontId="1" fillId="6" borderId="0" xfId="0" applyFont="1" applyFill="1" applyAlignment="1">
      <alignment horizontal="center" vertical="center" wrapText="1"/>
    </xf>
    <xf numFmtId="164" fontId="0" fillId="2" borderId="0" xfId="0" applyNumberFormat="1" applyFill="1"/>
    <xf numFmtId="0" fontId="0" fillId="7" borderId="0" xfId="0" applyFill="1" applyAlignment="1">
      <alignment horizontal="left" vertical="center"/>
    </xf>
    <xf numFmtId="0" fontId="0" fillId="8" borderId="0" xfId="0" applyFill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0" borderId="23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1543050</xdr:colOff>
      <xdr:row>3</xdr:row>
      <xdr:rowOff>0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90750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1</xdr:col>
      <xdr:colOff>1543050</xdr:colOff>
      <xdr:row>3</xdr:row>
      <xdr:rowOff>0</xdr:rowOff>
    </xdr:from>
    <xdr:ext cx="184731" cy="264560"/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90750" y="478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1543050</xdr:colOff>
      <xdr:row>2</xdr:row>
      <xdr:rowOff>0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EB564D49-DE8E-4F6C-B32E-653A1E39E737}"/>
            </a:ext>
          </a:extLst>
        </xdr:cNvPr>
        <xdr:cNvSpPr txBox="1"/>
      </xdr:nvSpPr>
      <xdr:spPr>
        <a:xfrm>
          <a:off x="2190750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"/>
  <sheetViews>
    <sheetView topLeftCell="A34" workbookViewId="0">
      <selection activeCell="C25" sqref="C25"/>
    </sheetView>
  </sheetViews>
  <sheetFormatPr defaultRowHeight="15" x14ac:dyDescent="0.25"/>
  <cols>
    <col min="1" max="1" width="12.85546875" customWidth="1"/>
    <col min="2" max="2" width="30.7109375" customWidth="1"/>
    <col min="3" max="3" width="14.42578125" style="30" customWidth="1"/>
    <col min="4" max="4" width="14.7109375" customWidth="1"/>
    <col min="5" max="5" width="15.42578125" customWidth="1"/>
    <col min="6" max="6" width="15" customWidth="1"/>
    <col min="7" max="7" width="13.5703125" customWidth="1"/>
    <col min="8" max="8" width="14.140625" customWidth="1"/>
    <col min="9" max="9" width="15.7109375" customWidth="1"/>
    <col min="10" max="10" width="10.5703125" customWidth="1"/>
    <col min="11" max="11" width="12.7109375" customWidth="1"/>
    <col min="12" max="12" width="13.5703125" customWidth="1"/>
    <col min="13" max="13" width="12.7109375" style="14" customWidth="1"/>
    <col min="14" max="14" width="12.7109375" customWidth="1"/>
    <col min="15" max="15" width="15.7109375" customWidth="1"/>
    <col min="16" max="16" width="14.28515625" bestFit="1" customWidth="1"/>
    <col min="18" max="18" width="32.42578125" customWidth="1"/>
    <col min="20" max="20" width="24.28515625" customWidth="1"/>
  </cols>
  <sheetData>
    <row r="1" spans="1:20" ht="15.75" thickBot="1" x14ac:dyDescent="0.3">
      <c r="A1" s="167" t="s">
        <v>82</v>
      </c>
      <c r="B1" s="168"/>
      <c r="C1" s="168"/>
      <c r="D1" s="168"/>
      <c r="E1" s="8">
        <v>6.6900000000000001E-2</v>
      </c>
      <c r="F1" s="9">
        <v>0.2253</v>
      </c>
      <c r="G1" s="9">
        <v>0.21160000000000001</v>
      </c>
      <c r="H1" s="9">
        <v>6.0999999999999999E-2</v>
      </c>
      <c r="I1" s="39">
        <f>SUM(E1:H1)</f>
        <v>0.56479999999999997</v>
      </c>
      <c r="J1" s="9"/>
      <c r="K1" s="9">
        <v>8.6199999999999999E-2</v>
      </c>
      <c r="L1" s="9">
        <v>0.28299999999999997</v>
      </c>
      <c r="M1" s="11">
        <v>2.3099999999999999E-2</v>
      </c>
      <c r="N1" s="9">
        <v>4.2900000000000001E-2</v>
      </c>
      <c r="O1" s="40">
        <f>SUM(K1:N1)</f>
        <v>0.43519999999999998</v>
      </c>
    </row>
    <row r="2" spans="1:20" s="19" customFormat="1" ht="45.75" thickBot="1" x14ac:dyDescent="0.3">
      <c r="A2" s="16" t="s">
        <v>91</v>
      </c>
      <c r="B2" s="16" t="s">
        <v>1</v>
      </c>
      <c r="C2" s="28" t="s">
        <v>41</v>
      </c>
      <c r="D2" s="17" t="s">
        <v>2</v>
      </c>
      <c r="E2" s="17" t="s">
        <v>9</v>
      </c>
      <c r="F2" s="17" t="s">
        <v>10</v>
      </c>
      <c r="G2" s="17" t="s">
        <v>12</v>
      </c>
      <c r="H2" s="17" t="s">
        <v>14</v>
      </c>
      <c r="I2" s="17" t="s">
        <v>40</v>
      </c>
      <c r="J2" s="17"/>
      <c r="K2" s="17" t="s">
        <v>16</v>
      </c>
      <c r="L2" s="17" t="s">
        <v>11</v>
      </c>
      <c r="M2" s="18" t="s">
        <v>13</v>
      </c>
      <c r="N2" s="21" t="s">
        <v>15</v>
      </c>
      <c r="O2" s="20" t="s">
        <v>40</v>
      </c>
      <c r="R2" s="140" t="s">
        <v>81</v>
      </c>
    </row>
    <row r="3" spans="1:20" ht="30.75" thickBot="1" x14ac:dyDescent="0.3">
      <c r="A3" s="15" t="s">
        <v>89</v>
      </c>
      <c r="B3" s="54" t="s">
        <v>26</v>
      </c>
      <c r="C3" s="55">
        <v>3955</v>
      </c>
      <c r="D3" s="56">
        <v>317770.34000000003</v>
      </c>
      <c r="E3" s="56">
        <f>D3*$E$1</f>
        <v>21258.835746000001</v>
      </c>
      <c r="F3" s="57">
        <f>D3*$F$1</f>
        <v>71593.657602000007</v>
      </c>
      <c r="G3" s="57">
        <f t="shared" ref="G3:G24" si="0">D3*$G$1</f>
        <v>67240.203944000008</v>
      </c>
      <c r="H3" s="57">
        <f t="shared" ref="H3:H24" si="1">D3*$H$1</f>
        <v>19383.990740000001</v>
      </c>
      <c r="I3" s="57">
        <f>SUM(E3:H3)</f>
        <v>179476.68803200001</v>
      </c>
      <c r="J3" s="57"/>
      <c r="K3" s="57">
        <f t="shared" ref="K3:K24" si="2">D3*$K$1</f>
        <v>27391.803308000002</v>
      </c>
      <c r="L3" s="57">
        <f t="shared" ref="L3:L24" si="3">D3*$L$1</f>
        <v>89929.006219999996</v>
      </c>
      <c r="M3" s="58">
        <f t="shared" ref="M3:M24" si="4">D3*$M$1</f>
        <v>7340.4948540000005</v>
      </c>
      <c r="N3" s="57">
        <f t="shared" ref="N3:N24" si="5">D3*$N$1</f>
        <v>13632.347586000002</v>
      </c>
      <c r="O3" s="59">
        <f>SUM(K3:N3)</f>
        <v>138293.65196799999</v>
      </c>
      <c r="R3" s="93" t="s">
        <v>67</v>
      </c>
    </row>
    <row r="4" spans="1:20" ht="45.75" thickBot="1" x14ac:dyDescent="0.3">
      <c r="A4" s="15" t="s">
        <v>90</v>
      </c>
      <c r="B4" s="54" t="s">
        <v>27</v>
      </c>
      <c r="C4" s="55">
        <v>7648</v>
      </c>
      <c r="D4" s="56">
        <v>2164607.62</v>
      </c>
      <c r="E4" s="56">
        <f t="shared" ref="E4:E12" si="6">D4*$E$1</f>
        <v>144812.249778</v>
      </c>
      <c r="F4" s="57">
        <f>D4*$F$1</f>
        <v>487686.09678600001</v>
      </c>
      <c r="G4" s="57">
        <f t="shared" si="0"/>
        <v>458030.97239200003</v>
      </c>
      <c r="H4" s="57">
        <f t="shared" si="1"/>
        <v>132041.06482</v>
      </c>
      <c r="I4" s="57">
        <f t="shared" ref="I4:I23" si="7">SUM(E4:H4)</f>
        <v>1222570.383776</v>
      </c>
      <c r="J4" s="57"/>
      <c r="K4" s="57">
        <f t="shared" si="2"/>
        <v>186589.176844</v>
      </c>
      <c r="L4" s="57">
        <f t="shared" si="3"/>
        <v>612583.95646000002</v>
      </c>
      <c r="M4" s="58">
        <f t="shared" si="4"/>
        <v>50002.436022000002</v>
      </c>
      <c r="N4" s="57">
        <f t="shared" si="5"/>
        <v>92861.66689800001</v>
      </c>
      <c r="O4" s="59">
        <f t="shared" ref="O4:O26" si="8">SUM(K4:N4)</f>
        <v>942037.23622400011</v>
      </c>
      <c r="R4" s="93" t="s">
        <v>67</v>
      </c>
    </row>
    <row r="5" spans="1:20" ht="45.75" thickBot="1" x14ac:dyDescent="0.3">
      <c r="A5" s="15" t="s">
        <v>88</v>
      </c>
      <c r="B5" s="54" t="s">
        <v>28</v>
      </c>
      <c r="C5" s="55">
        <v>8638</v>
      </c>
      <c r="D5" s="56">
        <v>2062373.01</v>
      </c>
      <c r="E5" s="56">
        <f t="shared" ref="E5" si="9">D5*$E$1</f>
        <v>137972.754369</v>
      </c>
      <c r="F5" s="57">
        <f t="shared" ref="F5" si="10">D5*$F$1</f>
        <v>464652.63915300003</v>
      </c>
      <c r="G5" s="57">
        <f t="shared" si="0"/>
        <v>436398.12891600002</v>
      </c>
      <c r="H5" s="57">
        <f t="shared" si="1"/>
        <v>125804.75361</v>
      </c>
      <c r="I5" s="57">
        <f t="shared" si="7"/>
        <v>1164828.276048</v>
      </c>
      <c r="J5" s="57"/>
      <c r="K5" s="57">
        <f t="shared" si="2"/>
        <v>177776.55346200001</v>
      </c>
      <c r="L5" s="57">
        <f t="shared" si="3"/>
        <v>583651.5618299999</v>
      </c>
      <c r="M5" s="58">
        <f t="shared" si="4"/>
        <v>47640.816530999997</v>
      </c>
      <c r="N5" s="57">
        <f t="shared" si="5"/>
        <v>88475.802129000003</v>
      </c>
      <c r="O5" s="59">
        <f t="shared" si="8"/>
        <v>897544.73395199981</v>
      </c>
      <c r="R5" s="93" t="s">
        <v>67</v>
      </c>
    </row>
    <row r="6" spans="1:20" ht="29.25" customHeight="1" thickBot="1" x14ac:dyDescent="0.3">
      <c r="A6" s="15" t="s">
        <v>85</v>
      </c>
      <c r="B6" s="60" t="s">
        <v>29</v>
      </c>
      <c r="C6" s="61">
        <v>4056</v>
      </c>
      <c r="D6" s="62">
        <v>714146.87</v>
      </c>
      <c r="E6" s="62">
        <f t="shared" si="6"/>
        <v>47776.425603000003</v>
      </c>
      <c r="F6" s="63">
        <f t="shared" ref="F6:F12" si="11">D6*$F$1</f>
        <v>160897.289811</v>
      </c>
      <c r="G6" s="63">
        <f t="shared" si="0"/>
        <v>151113.47769200001</v>
      </c>
      <c r="H6" s="63">
        <f t="shared" si="1"/>
        <v>43562.959069999997</v>
      </c>
      <c r="I6" s="63">
        <f t="shared" si="7"/>
        <v>403350.152176</v>
      </c>
      <c r="J6" s="63"/>
      <c r="K6" s="63">
        <f t="shared" si="2"/>
        <v>61559.460193999999</v>
      </c>
      <c r="L6" s="63">
        <f t="shared" si="3"/>
        <v>202103.56420999998</v>
      </c>
      <c r="M6" s="64">
        <f t="shared" si="4"/>
        <v>16496.792697000001</v>
      </c>
      <c r="N6" s="63">
        <f t="shared" si="5"/>
        <v>30636.900722999999</v>
      </c>
      <c r="O6" s="65">
        <f t="shared" si="8"/>
        <v>310796.71782399999</v>
      </c>
      <c r="R6" s="3" t="s">
        <v>66</v>
      </c>
    </row>
    <row r="7" spans="1:20" ht="30.75" thickBot="1" x14ac:dyDescent="0.3">
      <c r="A7" s="15" t="s">
        <v>83</v>
      </c>
      <c r="B7" s="60" t="s">
        <v>17</v>
      </c>
      <c r="C7" s="61">
        <v>6640</v>
      </c>
      <c r="D7" s="62">
        <v>821218.38</v>
      </c>
      <c r="E7" s="62">
        <f t="shared" si="6"/>
        <v>54939.509621999998</v>
      </c>
      <c r="F7" s="63">
        <f t="shared" si="11"/>
        <v>185020.50101400001</v>
      </c>
      <c r="G7" s="63">
        <f t="shared" si="0"/>
        <v>173769.80920800002</v>
      </c>
      <c r="H7" s="63">
        <f t="shared" si="1"/>
        <v>50094.321179999999</v>
      </c>
      <c r="I7" s="63">
        <f t="shared" si="7"/>
        <v>463824.14102400001</v>
      </c>
      <c r="J7" s="63"/>
      <c r="K7" s="63">
        <f t="shared" si="2"/>
        <v>70789.024355999994</v>
      </c>
      <c r="L7" s="63">
        <f t="shared" si="3"/>
        <v>232404.80153999999</v>
      </c>
      <c r="M7" s="64">
        <f t="shared" si="4"/>
        <v>18970.144577999999</v>
      </c>
      <c r="N7" s="63">
        <f t="shared" si="5"/>
        <v>35230.268501999999</v>
      </c>
      <c r="O7" s="65">
        <f t="shared" si="8"/>
        <v>357394.23897599999</v>
      </c>
      <c r="R7" s="3" t="s">
        <v>66</v>
      </c>
    </row>
    <row r="8" spans="1:20" ht="30.75" thickBot="1" x14ac:dyDescent="0.3">
      <c r="A8" s="15" t="s">
        <v>83</v>
      </c>
      <c r="B8" s="60" t="s">
        <v>25</v>
      </c>
      <c r="C8" s="61">
        <v>804</v>
      </c>
      <c r="D8" s="62">
        <v>78764.850000000006</v>
      </c>
      <c r="E8" s="62">
        <f t="shared" si="6"/>
        <v>5269.3684650000005</v>
      </c>
      <c r="F8" s="63">
        <f t="shared" si="11"/>
        <v>17745.720705</v>
      </c>
      <c r="G8" s="63">
        <f t="shared" si="0"/>
        <v>16666.642260000001</v>
      </c>
      <c r="H8" s="63">
        <f t="shared" si="1"/>
        <v>4804.6558500000001</v>
      </c>
      <c r="I8" s="63">
        <f t="shared" si="7"/>
        <v>44486.387280000003</v>
      </c>
      <c r="J8" s="63"/>
      <c r="K8" s="63">
        <f t="shared" si="2"/>
        <v>6789.5300700000007</v>
      </c>
      <c r="L8" s="63">
        <f t="shared" si="3"/>
        <v>22290.452549999998</v>
      </c>
      <c r="M8" s="64">
        <f t="shared" si="4"/>
        <v>1819.4680350000001</v>
      </c>
      <c r="N8" s="63">
        <f t="shared" si="5"/>
        <v>3379.0120650000003</v>
      </c>
      <c r="O8" s="65">
        <f t="shared" si="8"/>
        <v>34278.462720000003</v>
      </c>
      <c r="R8" s="3" t="s">
        <v>66</v>
      </c>
    </row>
    <row r="9" spans="1:20" ht="45.75" thickBot="1" x14ac:dyDescent="0.3">
      <c r="A9" s="147" t="s">
        <v>87</v>
      </c>
      <c r="B9" s="60" t="s">
        <v>18</v>
      </c>
      <c r="C9" s="61">
        <v>5957.1</v>
      </c>
      <c r="D9" s="62">
        <v>815001.4</v>
      </c>
      <c r="E9" s="62">
        <f t="shared" si="6"/>
        <v>54523.593660000006</v>
      </c>
      <c r="F9" s="63">
        <f t="shared" si="11"/>
        <v>183619.81542</v>
      </c>
      <c r="G9" s="63">
        <f t="shared" si="0"/>
        <v>172454.29624000003</v>
      </c>
      <c r="H9" s="63">
        <f t="shared" si="1"/>
        <v>49715.085400000004</v>
      </c>
      <c r="I9" s="63">
        <f t="shared" si="7"/>
        <v>460312.79072000005</v>
      </c>
      <c r="J9" s="63"/>
      <c r="K9" s="63">
        <f t="shared" si="2"/>
        <v>70253.120680000007</v>
      </c>
      <c r="L9" s="63">
        <f t="shared" si="3"/>
        <v>230645.39619999999</v>
      </c>
      <c r="M9" s="64">
        <f t="shared" si="4"/>
        <v>18826.532339999998</v>
      </c>
      <c r="N9" s="63">
        <f t="shared" si="5"/>
        <v>34963.560060000003</v>
      </c>
      <c r="O9" s="65">
        <f t="shared" si="8"/>
        <v>354688.60927999998</v>
      </c>
      <c r="R9" s="3" t="s">
        <v>66</v>
      </c>
    </row>
    <row r="10" spans="1:20" ht="30.75" thickBot="1" x14ac:dyDescent="0.3">
      <c r="A10" s="165" t="s">
        <v>86</v>
      </c>
      <c r="B10" s="60" t="s">
        <v>65</v>
      </c>
      <c r="C10" s="61">
        <v>3118</v>
      </c>
      <c r="D10" s="62">
        <v>359423.52</v>
      </c>
      <c r="E10" s="62">
        <f t="shared" si="6"/>
        <v>24045.433488000002</v>
      </c>
      <c r="F10" s="63">
        <f t="shared" si="11"/>
        <v>80978.11905600001</v>
      </c>
      <c r="G10" s="63">
        <f t="shared" si="0"/>
        <v>76054.016832000008</v>
      </c>
      <c r="H10" s="63">
        <f t="shared" si="1"/>
        <v>21924.834719999999</v>
      </c>
      <c r="I10" s="63">
        <f t="shared" si="7"/>
        <v>203002.40409600001</v>
      </c>
      <c r="J10" s="63"/>
      <c r="K10" s="63">
        <f t="shared" si="2"/>
        <v>30982.307424000002</v>
      </c>
      <c r="L10" s="63">
        <f t="shared" si="3"/>
        <v>101716.85616</v>
      </c>
      <c r="M10" s="64">
        <f t="shared" si="4"/>
        <v>8302.6833119999992</v>
      </c>
      <c r="N10" s="63">
        <f t="shared" si="5"/>
        <v>15419.269008000001</v>
      </c>
      <c r="O10" s="65">
        <f t="shared" si="8"/>
        <v>156421.11590400001</v>
      </c>
      <c r="R10" s="3" t="s">
        <v>66</v>
      </c>
      <c r="T10" s="146"/>
    </row>
    <row r="11" spans="1:20" ht="30.75" thickBot="1" x14ac:dyDescent="0.3">
      <c r="A11" s="15" t="s">
        <v>88</v>
      </c>
      <c r="B11" s="54" t="s">
        <v>39</v>
      </c>
      <c r="C11" s="55"/>
      <c r="D11" s="56">
        <v>166098.14000000001</v>
      </c>
      <c r="E11" s="56">
        <f t="shared" si="6"/>
        <v>11111.965566000001</v>
      </c>
      <c r="F11" s="57">
        <f t="shared" si="11"/>
        <v>37421.910942000002</v>
      </c>
      <c r="G11" s="57">
        <f t="shared" si="0"/>
        <v>35146.366424000007</v>
      </c>
      <c r="H11" s="57">
        <f t="shared" si="1"/>
        <v>10131.98654</v>
      </c>
      <c r="I11" s="57">
        <f t="shared" si="7"/>
        <v>93812.229472000006</v>
      </c>
      <c r="J11" s="57"/>
      <c r="K11" s="57">
        <f t="shared" si="2"/>
        <v>14317.659668</v>
      </c>
      <c r="L11" s="57">
        <f t="shared" si="3"/>
        <v>47005.77362</v>
      </c>
      <c r="M11" s="58">
        <f t="shared" si="4"/>
        <v>3836.8670340000003</v>
      </c>
      <c r="N11" s="57">
        <f t="shared" si="5"/>
        <v>7125.6102060000003</v>
      </c>
      <c r="O11" s="59">
        <f t="shared" si="8"/>
        <v>72285.910528000008</v>
      </c>
      <c r="R11" s="93" t="s">
        <v>67</v>
      </c>
    </row>
    <row r="12" spans="1:20" ht="30.75" thickBot="1" x14ac:dyDescent="0.3">
      <c r="A12" s="15" t="s">
        <v>85</v>
      </c>
      <c r="B12" s="60" t="s">
        <v>38</v>
      </c>
      <c r="C12" s="61">
        <v>4807</v>
      </c>
      <c r="D12" s="62">
        <v>437587.21</v>
      </c>
      <c r="E12" s="62">
        <f t="shared" si="6"/>
        <v>29274.584349000001</v>
      </c>
      <c r="F12" s="63">
        <f t="shared" si="11"/>
        <v>98588.398413000003</v>
      </c>
      <c r="G12" s="63">
        <f t="shared" si="0"/>
        <v>92593.453636000006</v>
      </c>
      <c r="H12" s="63">
        <f t="shared" si="1"/>
        <v>26692.819810000001</v>
      </c>
      <c r="I12" s="63">
        <f t="shared" si="7"/>
        <v>247149.25620800001</v>
      </c>
      <c r="J12" s="63"/>
      <c r="K12" s="63">
        <f t="shared" si="2"/>
        <v>37720.017502000002</v>
      </c>
      <c r="L12" s="63">
        <f t="shared" si="3"/>
        <v>123837.18042999999</v>
      </c>
      <c r="M12" s="64">
        <f t="shared" si="4"/>
        <v>10108.264551</v>
      </c>
      <c r="N12" s="63">
        <f t="shared" si="5"/>
        <v>18772.491309000001</v>
      </c>
      <c r="O12" s="65">
        <f t="shared" si="8"/>
        <v>190437.95379199999</v>
      </c>
      <c r="R12" s="3" t="s">
        <v>66</v>
      </c>
      <c r="T12" s="146"/>
    </row>
    <row r="13" spans="1:20" ht="15.75" thickBot="1" x14ac:dyDescent="0.3">
      <c r="A13" s="15" t="s">
        <v>85</v>
      </c>
      <c r="B13" s="60" t="s">
        <v>19</v>
      </c>
      <c r="C13" s="61"/>
      <c r="D13" s="62">
        <v>134014.45000000001</v>
      </c>
      <c r="E13" s="62">
        <f t="shared" ref="E13:E24" si="12">D13*$E$1</f>
        <v>8965.5667050000011</v>
      </c>
      <c r="F13" s="63">
        <f t="shared" ref="F13:F24" si="13">D13*$F$1</f>
        <v>30193.455585000003</v>
      </c>
      <c r="G13" s="63">
        <f t="shared" si="0"/>
        <v>28357.457620000005</v>
      </c>
      <c r="H13" s="63">
        <f t="shared" si="1"/>
        <v>8174.8814500000008</v>
      </c>
      <c r="I13" s="63">
        <f t="shared" si="7"/>
        <v>75691.36136000001</v>
      </c>
      <c r="J13" s="63"/>
      <c r="K13" s="63">
        <f t="shared" si="2"/>
        <v>11552.045590000002</v>
      </c>
      <c r="L13" s="63">
        <f t="shared" si="3"/>
        <v>37926.089350000002</v>
      </c>
      <c r="M13" s="64">
        <f t="shared" si="4"/>
        <v>3095.7337950000001</v>
      </c>
      <c r="N13" s="63">
        <f t="shared" si="5"/>
        <v>5749.2199050000008</v>
      </c>
      <c r="O13" s="65">
        <f t="shared" si="8"/>
        <v>58323.088640000002</v>
      </c>
      <c r="R13" s="3" t="s">
        <v>66</v>
      </c>
    </row>
    <row r="14" spans="1:20" ht="15.75" thickBot="1" x14ac:dyDescent="0.3">
      <c r="A14" s="15" t="s">
        <v>85</v>
      </c>
      <c r="B14" s="60" t="s">
        <v>20</v>
      </c>
      <c r="C14" s="61"/>
      <c r="D14" s="62">
        <v>199150.02</v>
      </c>
      <c r="E14" s="62">
        <f t="shared" si="12"/>
        <v>13323.136338</v>
      </c>
      <c r="F14" s="63">
        <f t="shared" si="13"/>
        <v>44868.499506</v>
      </c>
      <c r="G14" s="63">
        <f t="shared" si="0"/>
        <v>42140.144231999999</v>
      </c>
      <c r="H14" s="63">
        <f t="shared" si="1"/>
        <v>12148.15122</v>
      </c>
      <c r="I14" s="63">
        <f t="shared" si="7"/>
        <v>112479.931296</v>
      </c>
      <c r="J14" s="63"/>
      <c r="K14" s="63">
        <f t="shared" si="2"/>
        <v>17166.731723999997</v>
      </c>
      <c r="L14" s="63">
        <f t="shared" si="3"/>
        <v>56359.455659999992</v>
      </c>
      <c r="M14" s="64">
        <f t="shared" si="4"/>
        <v>4600.3654619999998</v>
      </c>
      <c r="N14" s="63">
        <f t="shared" si="5"/>
        <v>8543.5358579999993</v>
      </c>
      <c r="O14" s="65">
        <f t="shared" si="8"/>
        <v>86670.088703999994</v>
      </c>
      <c r="R14" s="3" t="s">
        <v>66</v>
      </c>
    </row>
    <row r="15" spans="1:20" ht="15.75" thickBot="1" x14ac:dyDescent="0.3">
      <c r="A15" s="147" t="s">
        <v>87</v>
      </c>
      <c r="B15" s="60" t="s">
        <v>21</v>
      </c>
      <c r="C15" s="61">
        <v>1111</v>
      </c>
      <c r="D15" s="62">
        <v>130598.3</v>
      </c>
      <c r="E15" s="62">
        <f t="shared" si="12"/>
        <v>8737.0262700000003</v>
      </c>
      <c r="F15" s="63">
        <f t="shared" si="13"/>
        <v>29423.796989999999</v>
      </c>
      <c r="G15" s="63">
        <f t="shared" si="0"/>
        <v>27634.600280000002</v>
      </c>
      <c r="H15" s="63">
        <f t="shared" si="1"/>
        <v>7966.4962999999998</v>
      </c>
      <c r="I15" s="63">
        <f t="shared" si="7"/>
        <v>73761.919840000002</v>
      </c>
      <c r="J15" s="63"/>
      <c r="K15" s="63">
        <f t="shared" si="2"/>
        <v>11257.57346</v>
      </c>
      <c r="L15" s="63">
        <f t="shared" si="3"/>
        <v>36959.318899999998</v>
      </c>
      <c r="M15" s="64">
        <f t="shared" si="4"/>
        <v>3016.8207299999999</v>
      </c>
      <c r="N15" s="63">
        <f t="shared" si="5"/>
        <v>5602.6670700000004</v>
      </c>
      <c r="O15" s="65">
        <f t="shared" si="8"/>
        <v>56836.380160000001</v>
      </c>
      <c r="R15" s="3" t="s">
        <v>66</v>
      </c>
    </row>
    <row r="16" spans="1:20" ht="30.75" thickBot="1" x14ac:dyDescent="0.3">
      <c r="A16" s="15" t="s">
        <v>87</v>
      </c>
      <c r="B16" s="60" t="s">
        <v>22</v>
      </c>
      <c r="C16" s="61">
        <v>1447</v>
      </c>
      <c r="D16" s="62">
        <v>227317.75</v>
      </c>
      <c r="E16" s="62">
        <f t="shared" si="12"/>
        <v>15207.557475</v>
      </c>
      <c r="F16" s="63">
        <f t="shared" si="13"/>
        <v>51214.689075000002</v>
      </c>
      <c r="G16" s="63">
        <f t="shared" si="0"/>
        <v>48100.435900000004</v>
      </c>
      <c r="H16" s="63">
        <f t="shared" si="1"/>
        <v>13866.382749999999</v>
      </c>
      <c r="I16" s="63">
        <f t="shared" si="7"/>
        <v>128389.0652</v>
      </c>
      <c r="J16" s="63"/>
      <c r="K16" s="63">
        <f t="shared" si="2"/>
        <v>19594.79005</v>
      </c>
      <c r="L16" s="63">
        <f t="shared" si="3"/>
        <v>64330.923249999993</v>
      </c>
      <c r="M16" s="64">
        <f t="shared" si="4"/>
        <v>5251.0400249999993</v>
      </c>
      <c r="N16" s="63">
        <f t="shared" si="5"/>
        <v>9751.9314749999994</v>
      </c>
      <c r="O16" s="65">
        <f t="shared" si="8"/>
        <v>98928.684799999988</v>
      </c>
      <c r="R16" s="3" t="s">
        <v>66</v>
      </c>
    </row>
    <row r="17" spans="1:18" ht="15.75" thickBot="1" x14ac:dyDescent="0.3">
      <c r="A17" s="15" t="s">
        <v>87</v>
      </c>
      <c r="B17" s="60" t="s">
        <v>30</v>
      </c>
      <c r="C17" s="61"/>
      <c r="D17" s="62">
        <v>164259.43</v>
      </c>
      <c r="E17" s="62">
        <f t="shared" si="12"/>
        <v>10988.955867000001</v>
      </c>
      <c r="F17" s="63">
        <f t="shared" si="13"/>
        <v>37007.649578999997</v>
      </c>
      <c r="G17" s="63">
        <f t="shared" si="0"/>
        <v>34757.295387999999</v>
      </c>
      <c r="H17" s="63">
        <f t="shared" si="1"/>
        <v>10019.825229999999</v>
      </c>
      <c r="I17" s="63">
        <f t="shared" si="7"/>
        <v>92773.726064000002</v>
      </c>
      <c r="J17" s="63"/>
      <c r="K17" s="63">
        <f t="shared" si="2"/>
        <v>14159.162865999999</v>
      </c>
      <c r="L17" s="63">
        <f t="shared" si="3"/>
        <v>46485.418689999991</v>
      </c>
      <c r="M17" s="64">
        <f t="shared" si="4"/>
        <v>3794.3928329999999</v>
      </c>
      <c r="N17" s="63">
        <f t="shared" si="5"/>
        <v>7046.7295469999999</v>
      </c>
      <c r="O17" s="65">
        <f t="shared" si="8"/>
        <v>71485.703935999991</v>
      </c>
      <c r="R17" s="3" t="s">
        <v>66</v>
      </c>
    </row>
    <row r="18" spans="1:18" ht="15.75" thickBot="1" x14ac:dyDescent="0.3">
      <c r="A18" s="15" t="s">
        <v>92</v>
      </c>
      <c r="B18" s="60" t="s">
        <v>31</v>
      </c>
      <c r="C18" s="61"/>
      <c r="D18" s="62">
        <v>168878.43</v>
      </c>
      <c r="E18" s="62">
        <f t="shared" si="12"/>
        <v>11297.966967</v>
      </c>
      <c r="F18" s="63">
        <f t="shared" si="13"/>
        <v>38048.310278999998</v>
      </c>
      <c r="G18" s="63">
        <f t="shared" si="0"/>
        <v>35734.675788</v>
      </c>
      <c r="H18" s="63">
        <f t="shared" si="1"/>
        <v>10301.584229999999</v>
      </c>
      <c r="I18" s="63">
        <f t="shared" si="7"/>
        <v>95382.537263999999</v>
      </c>
      <c r="J18" s="63"/>
      <c r="K18" s="63">
        <f t="shared" si="2"/>
        <v>14557.320666</v>
      </c>
      <c r="L18" s="63">
        <f t="shared" si="3"/>
        <v>47792.595689999995</v>
      </c>
      <c r="M18" s="64">
        <f t="shared" si="4"/>
        <v>3901.0917329999997</v>
      </c>
      <c r="N18" s="63">
        <f t="shared" si="5"/>
        <v>7244.8846469999999</v>
      </c>
      <c r="O18" s="65">
        <f t="shared" si="8"/>
        <v>73495.892735999994</v>
      </c>
      <c r="R18" s="3" t="s">
        <v>66</v>
      </c>
    </row>
    <row r="19" spans="1:18" ht="45.75" thickBot="1" x14ac:dyDescent="0.3">
      <c r="A19" s="15" t="s">
        <v>87</v>
      </c>
      <c r="B19" s="60" t="s">
        <v>32</v>
      </c>
      <c r="C19" s="61">
        <v>2075</v>
      </c>
      <c r="D19" s="62">
        <v>189536.74</v>
      </c>
      <c r="E19" s="62">
        <f t="shared" si="12"/>
        <v>12680.007905999999</v>
      </c>
      <c r="F19" s="63">
        <f t="shared" si="13"/>
        <v>42702.627521999995</v>
      </c>
      <c r="G19" s="63">
        <f t="shared" si="0"/>
        <v>40105.974183999999</v>
      </c>
      <c r="H19" s="63">
        <f t="shared" si="1"/>
        <v>11561.74114</v>
      </c>
      <c r="I19" s="63">
        <f t="shared" si="7"/>
        <v>107050.350752</v>
      </c>
      <c r="J19" s="63"/>
      <c r="K19" s="63">
        <f t="shared" si="2"/>
        <v>16338.066987999999</v>
      </c>
      <c r="L19" s="63">
        <f t="shared" si="3"/>
        <v>53638.897419999994</v>
      </c>
      <c r="M19" s="64">
        <f t="shared" si="4"/>
        <v>4378.2986939999992</v>
      </c>
      <c r="N19" s="63">
        <f t="shared" si="5"/>
        <v>8131.1261459999996</v>
      </c>
      <c r="O19" s="65">
        <f t="shared" si="8"/>
        <v>82486.389247999992</v>
      </c>
      <c r="R19" s="3" t="s">
        <v>66</v>
      </c>
    </row>
    <row r="20" spans="1:18" ht="30.75" thickBot="1" x14ac:dyDescent="0.3">
      <c r="A20" s="15" t="s">
        <v>87</v>
      </c>
      <c r="B20" s="60" t="s">
        <v>33</v>
      </c>
      <c r="C20" s="61"/>
      <c r="D20" s="62">
        <v>161642.23000000001</v>
      </c>
      <c r="E20" s="62">
        <f t="shared" si="12"/>
        <v>10813.865187000001</v>
      </c>
      <c r="F20" s="63">
        <f t="shared" si="13"/>
        <v>36417.994419000002</v>
      </c>
      <c r="G20" s="63">
        <f t="shared" si="0"/>
        <v>34203.495868000005</v>
      </c>
      <c r="H20" s="63">
        <f t="shared" si="1"/>
        <v>9860.1760300000005</v>
      </c>
      <c r="I20" s="63">
        <f t="shared" si="7"/>
        <v>91295.531504000013</v>
      </c>
      <c r="J20" s="63"/>
      <c r="K20" s="63">
        <f t="shared" si="2"/>
        <v>13933.560226000001</v>
      </c>
      <c r="L20" s="63">
        <f t="shared" si="3"/>
        <v>45744.751089999998</v>
      </c>
      <c r="M20" s="64">
        <f t="shared" si="4"/>
        <v>3733.9355129999999</v>
      </c>
      <c r="N20" s="63">
        <f t="shared" si="5"/>
        <v>6934.4516670000003</v>
      </c>
      <c r="O20" s="65">
        <f t="shared" si="8"/>
        <v>70346.698495999997</v>
      </c>
      <c r="R20" s="3" t="s">
        <v>66</v>
      </c>
    </row>
    <row r="21" spans="1:18" ht="15.75" thickBot="1" x14ac:dyDescent="0.3">
      <c r="A21" s="145"/>
      <c r="B21" s="60" t="s">
        <v>34</v>
      </c>
      <c r="C21" s="61">
        <v>4048</v>
      </c>
      <c r="D21" s="62">
        <v>766942.36</v>
      </c>
      <c r="E21" s="62">
        <f t="shared" si="12"/>
        <v>51308.443884</v>
      </c>
      <c r="F21" s="63">
        <f t="shared" si="13"/>
        <v>172792.11370799999</v>
      </c>
      <c r="G21" s="63">
        <f t="shared" si="0"/>
        <v>162285.00337600001</v>
      </c>
      <c r="H21" s="63">
        <f t="shared" si="1"/>
        <v>46783.483959999998</v>
      </c>
      <c r="I21" s="63">
        <f t="shared" si="7"/>
        <v>433169.04492799996</v>
      </c>
      <c r="J21" s="63"/>
      <c r="K21" s="63">
        <f t="shared" si="2"/>
        <v>66110.431431999998</v>
      </c>
      <c r="L21" s="63">
        <f t="shared" si="3"/>
        <v>217044.68787999998</v>
      </c>
      <c r="M21" s="64">
        <f t="shared" si="4"/>
        <v>17716.368515999999</v>
      </c>
      <c r="N21" s="63">
        <f t="shared" si="5"/>
        <v>32901.827244</v>
      </c>
      <c r="O21" s="65">
        <f t="shared" si="8"/>
        <v>333773.31507199997</v>
      </c>
      <c r="R21" s="3" t="s">
        <v>66</v>
      </c>
    </row>
    <row r="22" spans="1:18" ht="15.75" thickBot="1" x14ac:dyDescent="0.3">
      <c r="A22" s="15" t="s">
        <v>87</v>
      </c>
      <c r="B22" s="60" t="s">
        <v>23</v>
      </c>
      <c r="C22" s="61">
        <v>5612</v>
      </c>
      <c r="D22" s="62">
        <v>744996.01</v>
      </c>
      <c r="E22" s="62">
        <f t="shared" si="12"/>
        <v>49840.233069000002</v>
      </c>
      <c r="F22" s="63">
        <f t="shared" si="13"/>
        <v>167847.60105299999</v>
      </c>
      <c r="G22" s="63">
        <f t="shared" si="0"/>
        <v>157641.15571600001</v>
      </c>
      <c r="H22" s="63">
        <f t="shared" si="1"/>
        <v>45444.756609999997</v>
      </c>
      <c r="I22" s="63">
        <f t="shared" si="7"/>
        <v>420773.74644800002</v>
      </c>
      <c r="J22" s="63"/>
      <c r="K22" s="63">
        <f t="shared" si="2"/>
        <v>64218.656062000002</v>
      </c>
      <c r="L22" s="63">
        <f t="shared" si="3"/>
        <v>210833.87082999997</v>
      </c>
      <c r="M22" s="64">
        <f t="shared" si="4"/>
        <v>17209.407831</v>
      </c>
      <c r="N22" s="63">
        <f t="shared" si="5"/>
        <v>31960.328829000002</v>
      </c>
      <c r="O22" s="65">
        <f t="shared" si="8"/>
        <v>324222.26355199999</v>
      </c>
      <c r="R22" s="3" t="s">
        <v>66</v>
      </c>
    </row>
    <row r="23" spans="1:18" ht="15.75" thickBot="1" x14ac:dyDescent="0.3">
      <c r="A23" s="15" t="s">
        <v>87</v>
      </c>
      <c r="B23" s="60" t="s">
        <v>35</v>
      </c>
      <c r="C23" s="61"/>
      <c r="D23" s="62">
        <v>157160.60999999999</v>
      </c>
      <c r="E23" s="62">
        <f t="shared" si="12"/>
        <v>10514.044808999999</v>
      </c>
      <c r="F23" s="63">
        <f t="shared" si="13"/>
        <v>35408.285432999997</v>
      </c>
      <c r="G23" s="63">
        <f t="shared" si="0"/>
        <v>33255.185076000002</v>
      </c>
      <c r="H23" s="63">
        <f t="shared" si="1"/>
        <v>9586.7972099999988</v>
      </c>
      <c r="I23" s="63">
        <f t="shared" si="7"/>
        <v>88764.312527999995</v>
      </c>
      <c r="J23" s="63"/>
      <c r="K23" s="63">
        <f t="shared" si="2"/>
        <v>13547.244581999999</v>
      </c>
      <c r="L23" s="63">
        <f t="shared" si="3"/>
        <v>44476.452629999992</v>
      </c>
      <c r="M23" s="64">
        <f t="shared" si="4"/>
        <v>3630.4100909999997</v>
      </c>
      <c r="N23" s="63">
        <f t="shared" si="5"/>
        <v>6742.1901689999995</v>
      </c>
      <c r="O23" s="65">
        <f t="shared" si="8"/>
        <v>68396.297471999991</v>
      </c>
      <c r="R23" s="3" t="s">
        <v>66</v>
      </c>
    </row>
    <row r="24" spans="1:18" ht="15.75" thickBot="1" x14ac:dyDescent="0.3">
      <c r="A24" s="15" t="s">
        <v>87</v>
      </c>
      <c r="B24" s="60" t="s">
        <v>36</v>
      </c>
      <c r="C24" s="61"/>
      <c r="D24" s="62">
        <v>186518.7</v>
      </c>
      <c r="E24" s="62">
        <f t="shared" si="12"/>
        <v>12478.101030000002</v>
      </c>
      <c r="F24" s="63">
        <f t="shared" si="13"/>
        <v>42022.663110000001</v>
      </c>
      <c r="G24" s="63">
        <f t="shared" si="0"/>
        <v>39467.356920000006</v>
      </c>
      <c r="H24" s="63">
        <f t="shared" si="1"/>
        <v>11377.6407</v>
      </c>
      <c r="I24" s="63">
        <f>SUM(E24:H24)</f>
        <v>105345.76176000001</v>
      </c>
      <c r="J24" s="63"/>
      <c r="K24" s="63">
        <f t="shared" si="2"/>
        <v>16077.91194</v>
      </c>
      <c r="L24" s="63">
        <f t="shared" si="3"/>
        <v>52784.792099999999</v>
      </c>
      <c r="M24" s="64">
        <f t="shared" si="4"/>
        <v>4308.5819700000002</v>
      </c>
      <c r="N24" s="63">
        <f t="shared" si="5"/>
        <v>8001.6522300000006</v>
      </c>
      <c r="O24" s="65">
        <f t="shared" si="8"/>
        <v>81172.938240000003</v>
      </c>
      <c r="R24" s="3" t="s">
        <v>66</v>
      </c>
    </row>
    <row r="25" spans="1:18" ht="15.75" thickBot="1" x14ac:dyDescent="0.3">
      <c r="B25" s="1"/>
      <c r="C25" s="29"/>
      <c r="E25" s="3"/>
      <c r="F25" s="22"/>
      <c r="G25" s="22"/>
      <c r="H25" s="22"/>
      <c r="I25" s="22"/>
      <c r="J25" s="3"/>
      <c r="K25" s="3"/>
      <c r="L25" s="3"/>
      <c r="M25" s="13"/>
      <c r="N25" s="3"/>
      <c r="O25" s="23"/>
    </row>
    <row r="26" spans="1:18" ht="15.75" thickBot="1" x14ac:dyDescent="0.3">
      <c r="B26" s="50" t="s">
        <v>37</v>
      </c>
      <c r="C26" s="51"/>
      <c r="D26" s="49">
        <f>D3+D4+D5+D6+D7+D8+D9+D10+D11+D12+D13+D14+D15+D16+D17+D18+D19+D20+D21+D22+D23+D24</f>
        <v>11168006.369999997</v>
      </c>
      <c r="E26" s="24">
        <f t="shared" ref="E26" si="14">D26*$E$1</f>
        <v>747139.62615299982</v>
      </c>
      <c r="F26" s="25">
        <f t="shared" ref="F26" si="15">D26*$F$1</f>
        <v>2516151.8351609996</v>
      </c>
      <c r="G26" s="25">
        <f>D26*$G$1</f>
        <v>2363150.1478919997</v>
      </c>
      <c r="H26" s="25">
        <f>D26*$H$1</f>
        <v>681248.38856999984</v>
      </c>
      <c r="I26" s="41">
        <f t="shared" ref="I26" si="16">SUM(E26:H26)</f>
        <v>6307689.997775998</v>
      </c>
      <c r="J26" s="26"/>
      <c r="K26" s="25">
        <f t="shared" ref="K26" si="17">D26*$K$1</f>
        <v>962682.14909399976</v>
      </c>
      <c r="L26" s="25">
        <f t="shared" ref="L26" si="18">D26*$L$1</f>
        <v>3160545.802709999</v>
      </c>
      <c r="M26" s="27">
        <f t="shared" ref="M26" si="19">D26*$M$1</f>
        <v>257980.94714699994</v>
      </c>
      <c r="N26" s="25">
        <f t="shared" ref="N26" si="20">D26*$N$1</f>
        <v>479107.47327299987</v>
      </c>
      <c r="O26" s="42">
        <f t="shared" si="8"/>
        <v>4860316.3722239984</v>
      </c>
      <c r="R26" s="3"/>
    </row>
    <row r="27" spans="1:18" x14ac:dyDescent="0.25">
      <c r="B27" s="1"/>
      <c r="C27" s="29"/>
    </row>
    <row r="28" spans="1:18" ht="15.75" thickBot="1" x14ac:dyDescent="0.3">
      <c r="B28" t="s">
        <v>121</v>
      </c>
    </row>
    <row r="29" spans="1:18" ht="30.75" thickBot="1" x14ac:dyDescent="0.3">
      <c r="A29" s="150" t="s">
        <v>88</v>
      </c>
      <c r="B29" s="148" t="s">
        <v>53</v>
      </c>
      <c r="C29" s="81"/>
      <c r="D29" s="82">
        <v>3760.38</v>
      </c>
      <c r="E29" s="83">
        <f t="shared" ref="E29:E33" si="21">D29*$E$1</f>
        <v>251.569422</v>
      </c>
      <c r="F29" s="84">
        <f t="shared" ref="F29:F33" si="22">D29*$F$1</f>
        <v>847.21361400000001</v>
      </c>
      <c r="G29" s="84">
        <f t="shared" ref="G29:G35" si="23">D29*$G$1</f>
        <v>795.69640800000002</v>
      </c>
      <c r="H29" s="84">
        <f t="shared" ref="H29:H35" si="24">D29*$H$1</f>
        <v>229.38318000000001</v>
      </c>
      <c r="I29" s="85">
        <f t="shared" ref="I29:I33" si="25">SUM(E29:H29)</f>
        <v>2123.8626239999999</v>
      </c>
      <c r="J29" s="84"/>
      <c r="K29" s="84">
        <f t="shared" ref="K29:K33" si="26">D29*$K$1</f>
        <v>324.14475600000003</v>
      </c>
      <c r="L29" s="84">
        <f t="shared" ref="L29:L33" si="27">D29*$L$1</f>
        <v>1064.1875399999999</v>
      </c>
      <c r="M29" s="70">
        <f t="shared" ref="M29:M33" si="28">D29*$M$1</f>
        <v>86.864778000000001</v>
      </c>
      <c r="N29" s="84">
        <f t="shared" ref="N29:N33" si="29">D29*$N$1</f>
        <v>161.320302</v>
      </c>
      <c r="O29" s="86">
        <f t="shared" ref="O29:O33" si="30">SUM(K29:N29)</f>
        <v>1636.5173760000002</v>
      </c>
      <c r="R29" s="93" t="s">
        <v>67</v>
      </c>
    </row>
    <row r="30" spans="1:18" ht="30.75" thickBot="1" x14ac:dyDescent="0.3">
      <c r="A30" s="150" t="s">
        <v>88</v>
      </c>
      <c r="B30" s="148" t="s">
        <v>56</v>
      </c>
      <c r="C30" s="81"/>
      <c r="D30" s="82">
        <v>3423.54</v>
      </c>
      <c r="E30" s="83">
        <f t="shared" si="21"/>
        <v>229.03482600000001</v>
      </c>
      <c r="F30" s="84">
        <f t="shared" si="22"/>
        <v>771.32356200000004</v>
      </c>
      <c r="G30" s="84">
        <f t="shared" si="23"/>
        <v>724.421064</v>
      </c>
      <c r="H30" s="84">
        <f t="shared" si="24"/>
        <v>208.83593999999999</v>
      </c>
      <c r="I30" s="85">
        <f t="shared" si="25"/>
        <v>1933.6153920000002</v>
      </c>
      <c r="J30" s="84"/>
      <c r="K30" s="84">
        <f t="shared" si="26"/>
        <v>295.109148</v>
      </c>
      <c r="L30" s="84">
        <f t="shared" si="27"/>
        <v>968.86181999999985</v>
      </c>
      <c r="M30" s="70">
        <f t="shared" si="28"/>
        <v>79.083773999999991</v>
      </c>
      <c r="N30" s="84">
        <f t="shared" si="29"/>
        <v>146.869866</v>
      </c>
      <c r="O30" s="86">
        <f t="shared" si="30"/>
        <v>1489.9246079999998</v>
      </c>
      <c r="R30" s="93" t="s">
        <v>67</v>
      </c>
    </row>
    <row r="31" spans="1:18" ht="30.75" thickBot="1" x14ac:dyDescent="0.3">
      <c r="A31" s="150" t="s">
        <v>88</v>
      </c>
      <c r="B31" s="148" t="s">
        <v>57</v>
      </c>
      <c r="C31" s="81"/>
      <c r="D31" s="82">
        <v>4588.1400000000003</v>
      </c>
      <c r="E31" s="83">
        <f t="shared" si="21"/>
        <v>306.94656600000002</v>
      </c>
      <c r="F31" s="84">
        <f t="shared" si="22"/>
        <v>1033.707942</v>
      </c>
      <c r="G31" s="84">
        <f t="shared" si="23"/>
        <v>970.85042400000009</v>
      </c>
      <c r="H31" s="84">
        <f t="shared" si="24"/>
        <v>279.87654000000003</v>
      </c>
      <c r="I31" s="85">
        <f t="shared" si="25"/>
        <v>2591.3814720000005</v>
      </c>
      <c r="J31" s="84"/>
      <c r="K31" s="84">
        <f t="shared" si="26"/>
        <v>395.49766800000003</v>
      </c>
      <c r="L31" s="84">
        <f t="shared" si="27"/>
        <v>1298.44362</v>
      </c>
      <c r="M31" s="70">
        <f t="shared" si="28"/>
        <v>105.986034</v>
      </c>
      <c r="N31" s="84">
        <f t="shared" si="29"/>
        <v>196.83120600000001</v>
      </c>
      <c r="O31" s="86">
        <f t="shared" si="30"/>
        <v>1996.7585280000001</v>
      </c>
      <c r="R31" s="93" t="s">
        <v>67</v>
      </c>
    </row>
    <row r="32" spans="1:18" ht="30.75" thickBot="1" x14ac:dyDescent="0.3">
      <c r="A32" s="150" t="s">
        <v>88</v>
      </c>
      <c r="B32" s="148" t="s">
        <v>58</v>
      </c>
      <c r="C32" s="81"/>
      <c r="D32" s="82">
        <v>5026.93</v>
      </c>
      <c r="E32" s="83">
        <f t="shared" si="21"/>
        <v>336.30161700000002</v>
      </c>
      <c r="F32" s="84">
        <f t="shared" si="22"/>
        <v>1132.567329</v>
      </c>
      <c r="G32" s="84">
        <f t="shared" si="23"/>
        <v>1063.698388</v>
      </c>
      <c r="H32" s="84">
        <f t="shared" si="24"/>
        <v>306.64273000000003</v>
      </c>
      <c r="I32" s="85">
        <f t="shared" si="25"/>
        <v>2839.2100640000003</v>
      </c>
      <c r="J32" s="84"/>
      <c r="K32" s="84">
        <f t="shared" si="26"/>
        <v>433.32136600000001</v>
      </c>
      <c r="L32" s="84">
        <f t="shared" si="27"/>
        <v>1422.6211899999998</v>
      </c>
      <c r="M32" s="70">
        <f t="shared" si="28"/>
        <v>116.122083</v>
      </c>
      <c r="N32" s="84">
        <f t="shared" si="29"/>
        <v>215.65529700000002</v>
      </c>
      <c r="O32" s="86">
        <f t="shared" si="30"/>
        <v>2187.719936</v>
      </c>
      <c r="R32" s="93" t="s">
        <v>67</v>
      </c>
    </row>
    <row r="33" spans="1:21" ht="15.75" thickBot="1" x14ac:dyDescent="0.3">
      <c r="A33" s="150" t="s">
        <v>85</v>
      </c>
      <c r="B33" s="149" t="s">
        <v>59</v>
      </c>
      <c r="C33" s="75"/>
      <c r="D33" s="76">
        <v>87306.82</v>
      </c>
      <c r="E33" s="77">
        <f t="shared" si="21"/>
        <v>5840.826258000001</v>
      </c>
      <c r="F33" s="78">
        <f t="shared" si="22"/>
        <v>19670.226546000002</v>
      </c>
      <c r="G33" s="78">
        <f t="shared" si="23"/>
        <v>18474.123112000001</v>
      </c>
      <c r="H33" s="78">
        <f t="shared" si="24"/>
        <v>5325.7160200000008</v>
      </c>
      <c r="I33" s="79">
        <f t="shared" si="25"/>
        <v>49310.891936000007</v>
      </c>
      <c r="J33" s="78"/>
      <c r="K33" s="78">
        <f t="shared" si="26"/>
        <v>7525.8478840000007</v>
      </c>
      <c r="L33" s="78">
        <f t="shared" si="27"/>
        <v>24707.83006</v>
      </c>
      <c r="M33" s="68">
        <f t="shared" si="28"/>
        <v>2016.787542</v>
      </c>
      <c r="N33" s="78">
        <f t="shared" si="29"/>
        <v>3745.4625780000006</v>
      </c>
      <c r="O33" s="80">
        <f t="shared" si="30"/>
        <v>37995.928064</v>
      </c>
      <c r="R33" s="3" t="s">
        <v>66</v>
      </c>
    </row>
    <row r="34" spans="1:21" ht="15.75" thickBot="1" x14ac:dyDescent="0.3">
      <c r="A34" s="166" t="s">
        <v>74</v>
      </c>
      <c r="B34" s="149" t="s">
        <v>62</v>
      </c>
      <c r="C34" s="75"/>
      <c r="D34" s="76">
        <v>10921.75</v>
      </c>
      <c r="E34" s="77">
        <f t="shared" ref="E34:E35" si="31">D34*$E$1</f>
        <v>730.665075</v>
      </c>
      <c r="F34" s="78">
        <f t="shared" ref="F34:F35" si="32">D34*$F$1</f>
        <v>2460.6702749999999</v>
      </c>
      <c r="G34" s="78">
        <f t="shared" si="23"/>
        <v>2311.0423000000001</v>
      </c>
      <c r="H34" s="78">
        <f t="shared" si="24"/>
        <v>666.22675000000004</v>
      </c>
      <c r="I34" s="79">
        <f t="shared" ref="I34:I35" si="33">SUM(E34:H34)</f>
        <v>6168.6044000000002</v>
      </c>
      <c r="J34" s="78"/>
      <c r="K34" s="78">
        <f t="shared" ref="K34:K35" si="34">D34*$K$1</f>
        <v>941.45484999999996</v>
      </c>
      <c r="L34" s="78">
        <f t="shared" ref="L34:L35" si="35">D34*$L$1</f>
        <v>3090.8552499999996</v>
      </c>
      <c r="M34" s="68">
        <f t="shared" ref="M34:M35" si="36">D34*$M$1</f>
        <v>252.29242499999998</v>
      </c>
      <c r="N34" s="78">
        <f t="shared" ref="N34:N35" si="37">D34*$N$1</f>
        <v>468.54307499999999</v>
      </c>
      <c r="O34" s="80">
        <f t="shared" ref="O34:O35" si="38">SUM(K34:N34)</f>
        <v>4753.1455999999989</v>
      </c>
      <c r="R34" s="3" t="s">
        <v>66</v>
      </c>
      <c r="S34" s="14"/>
      <c r="T34" s="14"/>
      <c r="U34" s="14"/>
    </row>
    <row r="35" spans="1:21" ht="45.75" thickBot="1" x14ac:dyDescent="0.3">
      <c r="A35" s="151" t="s">
        <v>90</v>
      </c>
      <c r="B35" s="148" t="s">
        <v>73</v>
      </c>
      <c r="C35" s="81"/>
      <c r="D35" s="82">
        <v>12896.17</v>
      </c>
      <c r="E35" s="83">
        <f t="shared" si="31"/>
        <v>862.75377300000002</v>
      </c>
      <c r="F35" s="84">
        <f t="shared" si="32"/>
        <v>2905.5071010000001</v>
      </c>
      <c r="G35" s="84">
        <f t="shared" si="23"/>
        <v>2728.8295720000001</v>
      </c>
      <c r="H35" s="84">
        <f t="shared" si="24"/>
        <v>786.66637000000003</v>
      </c>
      <c r="I35" s="85">
        <f t="shared" si="33"/>
        <v>7283.7568160000001</v>
      </c>
      <c r="J35" s="84"/>
      <c r="K35" s="84">
        <f t="shared" si="34"/>
        <v>1111.649854</v>
      </c>
      <c r="L35" s="84">
        <f t="shared" si="35"/>
        <v>3649.6161099999995</v>
      </c>
      <c r="M35" s="70">
        <f t="shared" si="36"/>
        <v>297.90152699999999</v>
      </c>
      <c r="N35" s="84">
        <f t="shared" si="37"/>
        <v>553.24569299999996</v>
      </c>
      <c r="O35" s="86">
        <f t="shared" si="38"/>
        <v>5612.4131839999991</v>
      </c>
      <c r="R35" s="93" t="s">
        <v>67</v>
      </c>
    </row>
    <row r="36" spans="1:21" ht="15.75" thickBot="1" x14ac:dyDescent="0.3"/>
    <row r="37" spans="1:21" ht="15.75" thickBot="1" x14ac:dyDescent="0.3">
      <c r="B37" s="50" t="s">
        <v>37</v>
      </c>
      <c r="C37" s="51"/>
      <c r="D37" s="49">
        <f>SUM(D29:D35)</f>
        <v>127923.73000000001</v>
      </c>
      <c r="E37" s="24">
        <f t="shared" ref="E37" si="39">D37*$E$1</f>
        <v>8558.0975370000015</v>
      </c>
      <c r="F37" s="25">
        <f t="shared" ref="F37" si="40">D37*$F$1</f>
        <v>28821.216369000002</v>
      </c>
      <c r="G37" s="25">
        <f>D37*$G$1</f>
        <v>27068.661268000003</v>
      </c>
      <c r="H37" s="25">
        <f>D37*$H$1</f>
        <v>7803.3475300000009</v>
      </c>
      <c r="I37" s="41">
        <f t="shared" ref="I37" si="41">SUM(E37:H37)</f>
        <v>72251.322704000006</v>
      </c>
      <c r="J37" s="26"/>
      <c r="K37" s="25">
        <f t="shared" ref="K37" si="42">D37*$K$1</f>
        <v>11027.025526000001</v>
      </c>
      <c r="L37" s="25">
        <f t="shared" ref="L37" si="43">D37*$L$1</f>
        <v>36202.415589999997</v>
      </c>
      <c r="M37" s="27">
        <f t="shared" ref="M37" si="44">D37*$M$1</f>
        <v>2955.0381630000002</v>
      </c>
      <c r="N37" s="25">
        <f t="shared" ref="N37" si="45">D37*$N$1</f>
        <v>5487.9280170000002</v>
      </c>
      <c r="O37" s="42">
        <f t="shared" ref="O37" si="46">SUM(K37:N37)</f>
        <v>55672.407295999998</v>
      </c>
      <c r="R37" s="3"/>
    </row>
    <row r="38" spans="1:21" x14ac:dyDescent="0.25">
      <c r="D38" s="3"/>
    </row>
    <row r="40" spans="1:21" ht="15.75" thickBot="1" x14ac:dyDescent="0.3"/>
    <row r="41" spans="1:21" s="5" customFormat="1" ht="15.75" thickBot="1" x14ac:dyDescent="0.3">
      <c r="B41" s="50" t="s">
        <v>109</v>
      </c>
      <c r="C41" s="115"/>
      <c r="D41" s="116">
        <f>SUM(D26,D37)</f>
        <v>11295930.099999998</v>
      </c>
      <c r="E41" s="117">
        <f t="shared" ref="E41" si="47">D41*$E$1</f>
        <v>755697.7236899999</v>
      </c>
      <c r="F41" s="118">
        <f t="shared" ref="F41" si="48">D41*$F$1</f>
        <v>2544973.0515299994</v>
      </c>
      <c r="G41" s="118">
        <f>D41*$G$1</f>
        <v>2390218.8091599997</v>
      </c>
      <c r="H41" s="118">
        <f>D41*$H$1</f>
        <v>689051.73609999986</v>
      </c>
      <c r="I41" s="41">
        <f t="shared" ref="I41" si="49">SUM(E41:H41)</f>
        <v>6379941.3204799984</v>
      </c>
      <c r="J41" s="74"/>
      <c r="K41" s="118">
        <f t="shared" ref="K41" si="50">D41*$K$1</f>
        <v>973709.17461999983</v>
      </c>
      <c r="L41" s="118">
        <f t="shared" ref="L41" si="51">D41*$L$1</f>
        <v>3196748.2182999989</v>
      </c>
      <c r="M41" s="119">
        <f t="shared" ref="M41" si="52">D41*$M$1</f>
        <v>260935.98530999993</v>
      </c>
      <c r="N41" s="118">
        <f t="shared" ref="N41" si="53">D41*$N$1</f>
        <v>484595.40128999989</v>
      </c>
      <c r="O41" s="42">
        <f t="shared" ref="O41" si="54">SUM(K41:N41)</f>
        <v>4915988.7795199985</v>
      </c>
      <c r="R41" s="120"/>
    </row>
    <row r="43" spans="1:21" ht="30" x14ac:dyDescent="0.25">
      <c r="G43" t="s">
        <v>122</v>
      </c>
      <c r="H43" s="160" t="s">
        <v>79</v>
      </c>
      <c r="I43" s="3">
        <f>SUM(I3,I4,I5,I11,I29,I30,I31,I32,I35)</f>
        <v>2677459.4036960001</v>
      </c>
      <c r="O43" s="3">
        <f>SUM(O3,O4,O5,O11,O29,O30,O31,O32,O35)</f>
        <v>2063084.8663039999</v>
      </c>
      <c r="P43" s="3">
        <f>SUM(I43:O43)</f>
        <v>4740544.2699999996</v>
      </c>
    </row>
    <row r="44" spans="1:21" x14ac:dyDescent="0.25">
      <c r="H44" s="157" t="s">
        <v>74</v>
      </c>
      <c r="I44" s="156">
        <f>SUM(I6,I7,I8,I9,I10,I12,I13,I14,I15,I16,I17,I18,I19,I20,I21,I22,I23,I24,I33,I34)</f>
        <v>3702481.9167840006</v>
      </c>
      <c r="O44" s="156">
        <f>SUM(O6,O7,O8,O9,O10,O12,O13,O14,O15,O16,O17,O18,O19,O20,O21,O22,O23,O24,O33,O34)</f>
        <v>2852903.9132159995</v>
      </c>
      <c r="P44" s="156">
        <f>SUM(I44:O44)</f>
        <v>6555385.8300000001</v>
      </c>
    </row>
    <row r="45" spans="1:21" x14ac:dyDescent="0.25">
      <c r="H45" t="s">
        <v>40</v>
      </c>
      <c r="I45" s="3">
        <f>SUM(I43:I44)</f>
        <v>6379941.3204800002</v>
      </c>
      <c r="O45" s="3">
        <f>SUM(O43:O44)</f>
        <v>4915988.7795199994</v>
      </c>
      <c r="P45" s="3">
        <f>SUM(P43:P44)</f>
        <v>11295930.1</v>
      </c>
    </row>
    <row r="46" spans="1:21" x14ac:dyDescent="0.25">
      <c r="I46" s="3"/>
      <c r="O46" s="3"/>
      <c r="P46" s="3"/>
    </row>
    <row r="47" spans="1:21" x14ac:dyDescent="0.25">
      <c r="I47" s="3" t="s">
        <v>82</v>
      </c>
      <c r="O47" s="3"/>
      <c r="P47" s="3"/>
    </row>
    <row r="48" spans="1:21" x14ac:dyDescent="0.25">
      <c r="I48" s="3"/>
    </row>
    <row r="49" spans="1:15" ht="45" x14ac:dyDescent="0.25">
      <c r="B49" s="139" t="s">
        <v>78</v>
      </c>
      <c r="C49" s="139"/>
      <c r="D49" s="160" t="s">
        <v>113</v>
      </c>
      <c r="E49" s="160" t="s">
        <v>114</v>
      </c>
      <c r="F49" s="140"/>
      <c r="H49" s="3"/>
      <c r="O49" s="3"/>
    </row>
    <row r="50" spans="1:15" x14ac:dyDescent="0.25">
      <c r="B50" s="30"/>
    </row>
    <row r="51" spans="1:15" x14ac:dyDescent="0.25">
      <c r="A51" t="s">
        <v>74</v>
      </c>
      <c r="B51" s="3">
        <f>O41</f>
        <v>4915988.7795199985</v>
      </c>
      <c r="C51" s="3"/>
      <c r="D51" s="3">
        <v>2852903.91</v>
      </c>
      <c r="E51" s="3">
        <v>2063084.87</v>
      </c>
      <c r="F51" s="3"/>
      <c r="H51" s="3"/>
    </row>
    <row r="52" spans="1:15" x14ac:dyDescent="0.25">
      <c r="B52" s="3"/>
      <c r="C52" s="3"/>
    </row>
    <row r="53" spans="1:15" ht="30.75" thickBot="1" x14ac:dyDescent="0.3">
      <c r="A53" s="160" t="s">
        <v>75</v>
      </c>
      <c r="B53" s="133">
        <f>I41</f>
        <v>6379941.3204799984</v>
      </c>
      <c r="C53" s="133"/>
      <c r="D53" s="133">
        <v>3702481.92</v>
      </c>
      <c r="E53" s="133">
        <v>2677459.4</v>
      </c>
      <c r="F53" s="133"/>
      <c r="H53" s="120"/>
    </row>
    <row r="54" spans="1:15" x14ac:dyDescent="0.25">
      <c r="B54" s="3"/>
      <c r="C54" s="3"/>
    </row>
    <row r="55" spans="1:15" x14ac:dyDescent="0.25">
      <c r="B55" s="3">
        <f>SUM(B51:B53)</f>
        <v>11295930.099999998</v>
      </c>
      <c r="C55" s="3"/>
      <c r="D55" s="3">
        <f>SUM(D51:D53)</f>
        <v>6555385.8300000001</v>
      </c>
      <c r="E55" s="3">
        <f>SUM(E51:E53)</f>
        <v>4740544.2699999996</v>
      </c>
    </row>
    <row r="57" spans="1:15" x14ac:dyDescent="0.25">
      <c r="D57" s="3"/>
      <c r="F57" s="3"/>
      <c r="H57" s="3"/>
    </row>
    <row r="58" spans="1:15" x14ac:dyDescent="0.25">
      <c r="D58" s="3"/>
    </row>
    <row r="60" spans="1:15" x14ac:dyDescent="0.25">
      <c r="D60" s="3"/>
    </row>
  </sheetData>
  <mergeCells count="1">
    <mergeCell ref="A1:D1"/>
  </mergeCells>
  <pageMargins left="0.7" right="0.7" top="0.75" bottom="0.75" header="0.3" footer="0.3"/>
  <pageSetup paperSize="8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6741-CB6F-4957-8CDC-4F038FA33F54}">
  <sheetPr>
    <pageSetUpPr fitToPage="1"/>
  </sheetPr>
  <dimension ref="A1:O30"/>
  <sheetViews>
    <sheetView workbookViewId="0">
      <selection activeCell="D26" sqref="D26"/>
    </sheetView>
  </sheetViews>
  <sheetFormatPr defaultRowHeight="15" x14ac:dyDescent="0.25"/>
  <cols>
    <col min="1" max="1" width="23.85546875" customWidth="1"/>
    <col min="2" max="2" width="25.140625" customWidth="1"/>
    <col min="3" max="6" width="15.7109375" customWidth="1"/>
    <col min="7" max="7" width="18.5703125" customWidth="1"/>
    <col min="9" max="9" width="18.5703125" customWidth="1"/>
    <col min="12" max="12" width="20" customWidth="1"/>
    <col min="14" max="14" width="17.85546875" customWidth="1"/>
  </cols>
  <sheetData>
    <row r="1" spans="1:15" ht="21" x14ac:dyDescent="0.35">
      <c r="A1" s="169" t="s">
        <v>68</v>
      </c>
      <c r="B1" s="169"/>
      <c r="C1" s="169"/>
      <c r="D1" s="169"/>
      <c r="E1" s="169"/>
      <c r="G1" s="170" t="s">
        <v>119</v>
      </c>
      <c r="H1" s="170"/>
      <c r="I1" s="170"/>
    </row>
    <row r="4" spans="1:15" ht="30" x14ac:dyDescent="0.25">
      <c r="A4" s="91"/>
      <c r="B4" s="131" t="s">
        <v>72</v>
      </c>
      <c r="C4" s="135" t="s">
        <v>80</v>
      </c>
      <c r="D4" s="91"/>
      <c r="E4" s="137" t="s">
        <v>79</v>
      </c>
      <c r="G4" s="135" t="s">
        <v>111</v>
      </c>
      <c r="I4" s="161" t="s">
        <v>112</v>
      </c>
      <c r="L4" s="135" t="s">
        <v>115</v>
      </c>
      <c r="N4" s="161" t="s">
        <v>116</v>
      </c>
    </row>
    <row r="5" spans="1:15" x14ac:dyDescent="0.25">
      <c r="B5" s="3"/>
      <c r="C5" s="3"/>
      <c r="D5" s="3"/>
      <c r="E5" s="3"/>
    </row>
    <row r="6" spans="1:15" x14ac:dyDescent="0.25">
      <c r="A6" t="s">
        <v>69</v>
      </c>
      <c r="B6" s="3">
        <v>11295930.1</v>
      </c>
      <c r="C6" s="3">
        <f>(B6*0.4352)</f>
        <v>4915988.7795199994</v>
      </c>
      <c r="D6" s="3"/>
      <c r="E6" s="3">
        <f>(B6*0.5648)</f>
        <v>6379941.3204799993</v>
      </c>
      <c r="G6" s="3">
        <v>6555385.8300000001</v>
      </c>
      <c r="I6" s="3">
        <v>4740544.2699999996</v>
      </c>
      <c r="L6" s="3">
        <f>(G6-C6)</f>
        <v>1639397.0504800007</v>
      </c>
      <c r="N6" s="3">
        <f>(I6-E6)</f>
        <v>-1639397.0504799997</v>
      </c>
    </row>
    <row r="7" spans="1:15" x14ac:dyDescent="0.25">
      <c r="A7" t="s">
        <v>70</v>
      </c>
      <c r="B7" s="3">
        <v>11216230.6</v>
      </c>
      <c r="C7" s="3">
        <f t="shared" ref="C7:C8" si="0">(B7*0.4352)</f>
        <v>4881303.55712</v>
      </c>
      <c r="D7" s="3"/>
      <c r="E7" s="3">
        <f t="shared" ref="E7:E8" si="1">(B7*0.5648)</f>
        <v>6334927.0428799996</v>
      </c>
      <c r="G7" s="3">
        <v>2143574.66</v>
      </c>
      <c r="I7" s="3">
        <v>9072655.9399999995</v>
      </c>
      <c r="L7" s="3">
        <f>(G7-C7)</f>
        <v>-2737728.8971199999</v>
      </c>
      <c r="N7" s="3">
        <f>(I7-E7)</f>
        <v>2737728.8971199999</v>
      </c>
    </row>
    <row r="8" spans="1:15" ht="30.75" thickBot="1" x14ac:dyDescent="0.3">
      <c r="A8" s="132" t="s">
        <v>71</v>
      </c>
      <c r="B8" s="133">
        <v>794361.28</v>
      </c>
      <c r="C8" s="3">
        <f t="shared" si="0"/>
        <v>345706.029056</v>
      </c>
      <c r="D8" s="133"/>
      <c r="E8" s="3">
        <f t="shared" si="1"/>
        <v>448655.25094399997</v>
      </c>
      <c r="G8" s="133">
        <v>0</v>
      </c>
      <c r="H8" s="138"/>
      <c r="I8" s="133">
        <v>794361.28</v>
      </c>
      <c r="L8" s="133">
        <f>(G8-C8)</f>
        <v>-345706.029056</v>
      </c>
      <c r="M8" s="138"/>
      <c r="N8" s="133">
        <f>(I8-E8)</f>
        <v>345706.02905600006</v>
      </c>
    </row>
    <row r="9" spans="1:15" x14ac:dyDescent="0.25">
      <c r="A9" s="5" t="s">
        <v>40</v>
      </c>
      <c r="B9" s="120">
        <f>SUM(B6:B8)</f>
        <v>23306521.98</v>
      </c>
      <c r="C9" s="134">
        <f>SUM(C6:C8)</f>
        <v>10142998.365696</v>
      </c>
      <c r="D9" s="120"/>
      <c r="E9" s="136">
        <f>SUM(E6:E8)</f>
        <v>13163523.614303999</v>
      </c>
      <c r="G9" s="143">
        <f>SUM(G6:G8)</f>
        <v>8698960.4900000002</v>
      </c>
      <c r="I9" s="142">
        <f>SUM(I6:I8)</f>
        <v>14607561.489999998</v>
      </c>
      <c r="L9" s="162">
        <f>SUM(L6:L8)</f>
        <v>-1444037.8756959992</v>
      </c>
      <c r="N9" s="162">
        <f>SUM(N6:N8)</f>
        <v>1444037.8756960002</v>
      </c>
    </row>
    <row r="11" spans="1:15" ht="45" customHeight="1" x14ac:dyDescent="0.25">
      <c r="C11" s="3"/>
      <c r="E11" s="3"/>
      <c r="F11" s="3"/>
      <c r="G11" s="3"/>
      <c r="I11" s="3"/>
      <c r="L11" s="163" t="s">
        <v>120</v>
      </c>
      <c r="M11" s="163"/>
      <c r="N11" s="163"/>
      <c r="O11" s="163"/>
    </row>
    <row r="12" spans="1:15" x14ac:dyDescent="0.25">
      <c r="E12" s="3"/>
    </row>
    <row r="14" spans="1:15" x14ac:dyDescent="0.25">
      <c r="G14" s="3"/>
    </row>
    <row r="18" spans="4:10" x14ac:dyDescent="0.25">
      <c r="D18" s="3"/>
      <c r="F18" s="3"/>
      <c r="I18" s="3"/>
    </row>
    <row r="30" spans="4:10" x14ac:dyDescent="0.25">
      <c r="J30" s="130"/>
    </row>
  </sheetData>
  <mergeCells count="2">
    <mergeCell ref="A1:E1"/>
    <mergeCell ref="G1:I1"/>
  </mergeCells>
  <pageMargins left="0.7" right="0.7" top="0.75" bottom="0.75" header="0.3" footer="0.3"/>
  <pageSetup paperSize="8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8B8-33F0-45A6-807F-05AABD551677}">
  <sheetPr>
    <pageSetUpPr fitToPage="1"/>
  </sheetPr>
  <dimension ref="A1:R65"/>
  <sheetViews>
    <sheetView topLeftCell="A37" workbookViewId="0">
      <selection activeCell="J50" sqref="J50"/>
    </sheetView>
  </sheetViews>
  <sheetFormatPr defaultRowHeight="15" x14ac:dyDescent="0.25"/>
  <cols>
    <col min="1" max="1" width="14.85546875" style="32" customWidth="1"/>
    <col min="2" max="2" width="30.7109375" style="14" customWidth="1"/>
    <col min="3" max="3" width="14.7109375" style="14" customWidth="1"/>
    <col min="4" max="4" width="14.140625" style="14" customWidth="1"/>
    <col min="5" max="7" width="13.7109375" style="14" customWidth="1"/>
    <col min="8" max="8" width="15.7109375" style="14" customWidth="1"/>
    <col min="9" max="9" width="9.140625" style="14" customWidth="1"/>
    <col min="10" max="13" width="13.7109375" style="14" customWidth="1"/>
    <col min="14" max="14" width="15.7109375" style="14" customWidth="1"/>
    <col min="15" max="15" width="18.5703125" style="14" customWidth="1"/>
    <col min="16" max="16" width="9.140625" style="14"/>
    <col min="17" max="17" width="21.140625" style="14" customWidth="1"/>
    <col min="18" max="18" width="20.5703125" style="14" customWidth="1"/>
    <col min="19" max="16384" width="9.140625" style="14"/>
  </cols>
  <sheetData>
    <row r="1" spans="1:17" ht="15.75" thickBot="1" x14ac:dyDescent="0.3">
      <c r="A1" s="31"/>
      <c r="B1" s="33"/>
      <c r="C1" s="33"/>
      <c r="D1" s="34">
        <v>6.6900000000000001E-2</v>
      </c>
      <c r="E1" s="35">
        <v>0.2253</v>
      </c>
      <c r="F1" s="35">
        <v>0.21160000000000001</v>
      </c>
      <c r="G1" s="35">
        <v>6.0999999999999999E-2</v>
      </c>
      <c r="H1" s="46">
        <f>SUM(D1:G1)</f>
        <v>0.56479999999999997</v>
      </c>
      <c r="I1" s="35"/>
      <c r="J1" s="35">
        <v>8.6199999999999999E-2</v>
      </c>
      <c r="K1" s="35">
        <v>0.28299999999999997</v>
      </c>
      <c r="L1" s="35">
        <v>2.3099999999999999E-2</v>
      </c>
      <c r="M1" s="35">
        <v>4.2900000000000001E-2</v>
      </c>
      <c r="N1" s="108">
        <f>SUM(J1:M1)</f>
        <v>0.43519999999999998</v>
      </c>
    </row>
    <row r="2" spans="1:17" s="38" customFormat="1" ht="45.75" thickBot="1" x14ac:dyDescent="0.3">
      <c r="A2" s="36" t="s">
        <v>0</v>
      </c>
      <c r="B2" s="37" t="s">
        <v>1</v>
      </c>
      <c r="C2" s="18" t="s">
        <v>2</v>
      </c>
      <c r="D2" s="18" t="s">
        <v>9</v>
      </c>
      <c r="E2" s="18" t="s">
        <v>10</v>
      </c>
      <c r="F2" s="18" t="s">
        <v>12</v>
      </c>
      <c r="G2" s="18" t="s">
        <v>14</v>
      </c>
      <c r="H2" s="18" t="s">
        <v>40</v>
      </c>
      <c r="I2" s="18"/>
      <c r="J2" s="18" t="s">
        <v>16</v>
      </c>
      <c r="K2" s="18" t="s">
        <v>11</v>
      </c>
      <c r="L2" s="18" t="s">
        <v>13</v>
      </c>
      <c r="M2" s="18" t="s">
        <v>15</v>
      </c>
      <c r="N2" s="109" t="s">
        <v>40</v>
      </c>
      <c r="Q2" s="141" t="s">
        <v>81</v>
      </c>
    </row>
    <row r="3" spans="1:17" ht="30.75" thickBot="1" x14ac:dyDescent="0.3">
      <c r="A3" s="31" t="s">
        <v>87</v>
      </c>
      <c r="B3" s="66" t="s">
        <v>42</v>
      </c>
      <c r="C3" s="67">
        <v>863118.44</v>
      </c>
      <c r="D3" s="67">
        <f>C3*$D$1</f>
        <v>57742.623635999997</v>
      </c>
      <c r="E3" s="68">
        <f>C3*$E$1</f>
        <v>194460.58453199998</v>
      </c>
      <c r="F3" s="68">
        <f>C3*$F$1</f>
        <v>182635.86190399999</v>
      </c>
      <c r="G3" s="68">
        <f>C3*$G$1</f>
        <v>52650.224839999995</v>
      </c>
      <c r="H3" s="68">
        <f>SUM(D3:G3)</f>
        <v>487489.29491199995</v>
      </c>
      <c r="I3" s="68"/>
      <c r="J3" s="68">
        <f>C3*$J$1</f>
        <v>74400.809527999998</v>
      </c>
      <c r="K3" s="68">
        <f>C3*$K$1</f>
        <v>244262.51851999995</v>
      </c>
      <c r="L3" s="68">
        <f>C3*$L$1</f>
        <v>19938.035963999999</v>
      </c>
      <c r="M3" s="104">
        <f>C3*$M$1</f>
        <v>37027.781075999999</v>
      </c>
      <c r="N3" s="110">
        <f>SUM(J3:M3)</f>
        <v>375629.14508799993</v>
      </c>
      <c r="Q3" s="92" t="s">
        <v>66</v>
      </c>
    </row>
    <row r="4" spans="1:17" ht="30.75" thickBot="1" x14ac:dyDescent="0.3">
      <c r="A4" s="44" t="s">
        <v>85</v>
      </c>
      <c r="B4" s="94" t="s">
        <v>43</v>
      </c>
      <c r="C4" s="95">
        <v>1234099.68</v>
      </c>
      <c r="D4" s="95">
        <f t="shared" ref="D4" si="0">C4*$D$1</f>
        <v>82561.268591999993</v>
      </c>
      <c r="E4" s="96">
        <f t="shared" ref="E4" si="1">C4*$E$1</f>
        <v>278042.65790399996</v>
      </c>
      <c r="F4" s="96">
        <f>C4*$F$1</f>
        <v>261135.49228800001</v>
      </c>
      <c r="G4" s="96">
        <f>C4*$G$1</f>
        <v>75280.08047999999</v>
      </c>
      <c r="H4" s="96">
        <f t="shared" ref="H4:H10" si="2">SUM(D4:G4)</f>
        <v>697019.49926399998</v>
      </c>
      <c r="I4" s="96"/>
      <c r="J4" s="96">
        <f t="shared" ref="J4" si="3">C4*$J$1</f>
        <v>106379.39241599999</v>
      </c>
      <c r="K4" s="96">
        <f t="shared" ref="K4" si="4">C4*$K$1</f>
        <v>349250.20943999995</v>
      </c>
      <c r="L4" s="96">
        <f t="shared" ref="L4" si="5">C4*$L$1</f>
        <v>28507.702607999996</v>
      </c>
      <c r="M4" s="105">
        <f t="shared" ref="M4" si="6">C4*$M$1</f>
        <v>52942.876272000001</v>
      </c>
      <c r="N4" s="111">
        <f t="shared" ref="N4:N10" si="7">SUM(J4:M4)</f>
        <v>537080.18073599995</v>
      </c>
      <c r="Q4" s="92" t="s">
        <v>66</v>
      </c>
    </row>
    <row r="5" spans="1:17" ht="30" x14ac:dyDescent="0.25">
      <c r="A5" s="153" t="s">
        <v>90</v>
      </c>
      <c r="B5" s="100" t="s">
        <v>44</v>
      </c>
      <c r="C5" s="102">
        <v>4866735.92</v>
      </c>
      <c r="D5" s="101">
        <f>C5*$D$1</f>
        <v>325584.63304799999</v>
      </c>
      <c r="E5" s="99">
        <f>C5*$E$1</f>
        <v>1096475.602776</v>
      </c>
      <c r="F5" s="99">
        <f>C5*$F$1</f>
        <v>1029801.3206720001</v>
      </c>
      <c r="G5" s="99">
        <f>C5*$G$1</f>
        <v>296870.89111999999</v>
      </c>
      <c r="H5" s="99">
        <f t="shared" si="2"/>
        <v>2748732.4476159997</v>
      </c>
      <c r="I5" s="99"/>
      <c r="J5" s="99">
        <f>C5*$J$1</f>
        <v>419512.63630399999</v>
      </c>
      <c r="K5" s="99">
        <f>C5*$K$1</f>
        <v>1377286.2653599998</v>
      </c>
      <c r="L5" s="99">
        <f>C5*$L$1</f>
        <v>112421.59975199999</v>
      </c>
      <c r="M5" s="106">
        <f>C5*$M$1</f>
        <v>208782.97096800001</v>
      </c>
      <c r="N5" s="112">
        <f t="shared" si="7"/>
        <v>2118003.4723839997</v>
      </c>
      <c r="Q5" s="93" t="s">
        <v>67</v>
      </c>
    </row>
    <row r="6" spans="1:17" ht="30.75" thickBot="1" x14ac:dyDescent="0.3">
      <c r="A6" s="98" t="s">
        <v>89</v>
      </c>
      <c r="B6" s="100" t="s">
        <v>45</v>
      </c>
      <c r="C6" s="103">
        <v>2893711.92</v>
      </c>
      <c r="D6" s="101">
        <f t="shared" ref="D6" si="8">C6*$D$1</f>
        <v>193589.327448</v>
      </c>
      <c r="E6" s="99">
        <f t="shared" ref="E6" si="9">C6*$E$1</f>
        <v>651953.295576</v>
      </c>
      <c r="F6" s="99">
        <f>C6*$F$1</f>
        <v>612309.44227200001</v>
      </c>
      <c r="G6" s="99">
        <f>C6*$G$1</f>
        <v>176516.42711999998</v>
      </c>
      <c r="H6" s="99">
        <f t="shared" si="2"/>
        <v>1634368.4924159998</v>
      </c>
      <c r="I6" s="99"/>
      <c r="J6" s="99">
        <f t="shared" ref="J6" si="10">C6*$J$1</f>
        <v>249437.967504</v>
      </c>
      <c r="K6" s="99">
        <f t="shared" ref="K6" si="11">C6*$K$1</f>
        <v>818920.47335999995</v>
      </c>
      <c r="L6" s="99">
        <f t="shared" ref="L6" si="12">C6*$L$1</f>
        <v>66844.745351999998</v>
      </c>
      <c r="M6" s="106">
        <f t="shared" ref="M6" si="13">C6*$M$1</f>
        <v>124140.241368</v>
      </c>
      <c r="N6" s="112">
        <f t="shared" si="7"/>
        <v>1259343.4275839999</v>
      </c>
      <c r="Q6" s="93" t="s">
        <v>67</v>
      </c>
    </row>
    <row r="7" spans="1:17" ht="45" x14ac:dyDescent="0.25">
      <c r="A7" s="152" t="s">
        <v>93</v>
      </c>
      <c r="B7" s="72" t="s">
        <v>46</v>
      </c>
      <c r="C7" s="73">
        <v>927143.41</v>
      </c>
      <c r="D7" s="73">
        <f t="shared" ref="D7" si="14">C7*$D$1</f>
        <v>62025.894129</v>
      </c>
      <c r="E7" s="97">
        <f t="shared" ref="E7" si="15">C7*$E$1</f>
        <v>208885.41027300002</v>
      </c>
      <c r="F7" s="97">
        <f>C7*$F$1</f>
        <v>196183.54555600003</v>
      </c>
      <c r="G7" s="97">
        <f>C7*$G$1</f>
        <v>56555.748010000003</v>
      </c>
      <c r="H7" s="97">
        <f t="shared" si="2"/>
        <v>523650.59796800005</v>
      </c>
      <c r="I7" s="97"/>
      <c r="J7" s="97">
        <f t="shared" ref="J7" si="16">C7*$J$1</f>
        <v>79919.761941999997</v>
      </c>
      <c r="K7" s="97">
        <f t="shared" ref="K7" si="17">C7*$K$1</f>
        <v>262381.58502999996</v>
      </c>
      <c r="L7" s="97">
        <f t="shared" ref="L7" si="18">C7*$L$1</f>
        <v>21417.012771000002</v>
      </c>
      <c r="M7" s="107">
        <f t="shared" ref="M7" si="19">C7*$M$1</f>
        <v>39774.452289000001</v>
      </c>
      <c r="N7" s="112">
        <f t="shared" si="7"/>
        <v>403492.81203199993</v>
      </c>
      <c r="Q7" s="93" t="s">
        <v>67</v>
      </c>
    </row>
    <row r="8" spans="1:17" x14ac:dyDescent="0.25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7" ht="15.75" thickBot="1" x14ac:dyDescent="0.3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7" ht="15.75" thickBot="1" x14ac:dyDescent="0.3">
      <c r="B10" s="12" t="s">
        <v>37</v>
      </c>
      <c r="C10" s="48">
        <f>C3+C4+C5+C6+C7</f>
        <v>10784809.370000001</v>
      </c>
      <c r="D10" s="27">
        <f>C10*$D$1</f>
        <v>721503.74685300014</v>
      </c>
      <c r="E10" s="27">
        <f>C10*$E$1</f>
        <v>2429817.5510610002</v>
      </c>
      <c r="F10" s="27">
        <f t="shared" ref="F10" si="20">C10*$F$1</f>
        <v>2282065.6626920002</v>
      </c>
      <c r="G10" s="27">
        <f t="shared" ref="G10" si="21">C10*$G$1</f>
        <v>657873.37157000008</v>
      </c>
      <c r="H10" s="45">
        <f t="shared" si="2"/>
        <v>6091260.3321760008</v>
      </c>
      <c r="I10" s="43"/>
      <c r="J10" s="27">
        <f>C10*$J$1</f>
        <v>929650.56769400008</v>
      </c>
      <c r="K10" s="27">
        <f>C10*$K$1</f>
        <v>3052101.0517099998</v>
      </c>
      <c r="L10" s="27">
        <f>C10*$L$1</f>
        <v>249129.09644700002</v>
      </c>
      <c r="M10" s="27">
        <f>C10*$M$1</f>
        <v>462668.32197300007</v>
      </c>
      <c r="N10" s="47">
        <f t="shared" si="7"/>
        <v>4693549.0378239993</v>
      </c>
      <c r="Q10" s="13"/>
    </row>
    <row r="11" spans="1:17" x14ac:dyDescent="0.25">
      <c r="B11" s="144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Q11" s="13"/>
    </row>
    <row r="12" spans="1:17" ht="15.75" thickBot="1" x14ac:dyDescent="0.3">
      <c r="B12" s="14" t="s">
        <v>95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7" ht="30.75" thickBot="1" x14ac:dyDescent="0.3">
      <c r="A13" s="153" t="s">
        <v>90</v>
      </c>
      <c r="B13" s="87" t="s">
        <v>51</v>
      </c>
      <c r="C13" s="88">
        <v>2519.7199999999998</v>
      </c>
      <c r="D13" s="70">
        <f t="shared" ref="D13:D20" si="22">C13*$D$1</f>
        <v>168.56926799999999</v>
      </c>
      <c r="E13" s="70">
        <f t="shared" ref="E13:E20" si="23">C13*$E$1</f>
        <v>567.69291599999997</v>
      </c>
      <c r="F13" s="70">
        <f t="shared" ref="F13:F16" si="24">C13*$F$1</f>
        <v>533.17275199999995</v>
      </c>
      <c r="G13" s="70">
        <f t="shared" ref="G13:G16" si="25">C13*$G$1</f>
        <v>153.70291999999998</v>
      </c>
      <c r="H13" s="70">
        <f t="shared" ref="H13:H16" si="26">SUM(D13:G13)</f>
        <v>1423.1378559999998</v>
      </c>
      <c r="I13" s="70"/>
      <c r="J13" s="70">
        <f t="shared" ref="J13:J20" si="27">C13*$J$1</f>
        <v>217.19986399999999</v>
      </c>
      <c r="K13" s="70">
        <f t="shared" ref="K13:K20" si="28">C13*$K$1</f>
        <v>713.08075999999983</v>
      </c>
      <c r="L13" s="70">
        <f t="shared" ref="L13:L20" si="29">C13*$L$1</f>
        <v>58.205531999999991</v>
      </c>
      <c r="M13" s="70">
        <f t="shared" ref="M13:M20" si="30">C13*$M$1</f>
        <v>108.09598799999999</v>
      </c>
      <c r="N13" s="71">
        <f t="shared" ref="N13:N16" si="31">SUM(J13:M13)</f>
        <v>1096.5821439999997</v>
      </c>
      <c r="Q13" s="93" t="s">
        <v>67</v>
      </c>
    </row>
    <row r="14" spans="1:17" ht="30.75" thickBot="1" x14ac:dyDescent="0.3">
      <c r="A14" s="153" t="s">
        <v>90</v>
      </c>
      <c r="B14" s="87" t="s">
        <v>52</v>
      </c>
      <c r="C14" s="88">
        <v>1519.72</v>
      </c>
      <c r="D14" s="70">
        <f t="shared" si="22"/>
        <v>101.669268</v>
      </c>
      <c r="E14" s="70">
        <f t="shared" si="23"/>
        <v>342.39291600000001</v>
      </c>
      <c r="F14" s="70">
        <f t="shared" si="24"/>
        <v>321.57275200000004</v>
      </c>
      <c r="G14" s="70">
        <f t="shared" si="25"/>
        <v>92.702920000000006</v>
      </c>
      <c r="H14" s="70">
        <f t="shared" si="26"/>
        <v>858.3378560000001</v>
      </c>
      <c r="I14" s="70"/>
      <c r="J14" s="70">
        <f t="shared" si="27"/>
        <v>130.999864</v>
      </c>
      <c r="K14" s="70">
        <f t="shared" si="28"/>
        <v>430.08075999999994</v>
      </c>
      <c r="L14" s="70">
        <f t="shared" si="29"/>
        <v>35.105531999999997</v>
      </c>
      <c r="M14" s="70">
        <f t="shared" si="30"/>
        <v>65.195988</v>
      </c>
      <c r="N14" s="71">
        <f t="shared" si="31"/>
        <v>661.38214399999993</v>
      </c>
      <c r="Q14" s="93" t="s">
        <v>67</v>
      </c>
    </row>
    <row r="15" spans="1:17" ht="30.75" thickBot="1" x14ac:dyDescent="0.3">
      <c r="A15" s="32" t="s">
        <v>85</v>
      </c>
      <c r="B15" s="89" t="s">
        <v>54</v>
      </c>
      <c r="C15" s="90">
        <v>4093.6</v>
      </c>
      <c r="D15" s="68">
        <f t="shared" si="22"/>
        <v>273.86183999999997</v>
      </c>
      <c r="E15" s="68">
        <f t="shared" si="23"/>
        <v>922.28808000000004</v>
      </c>
      <c r="F15" s="68">
        <f t="shared" si="24"/>
        <v>866.20576000000005</v>
      </c>
      <c r="G15" s="68">
        <f t="shared" si="25"/>
        <v>249.70959999999999</v>
      </c>
      <c r="H15" s="68">
        <f t="shared" si="26"/>
        <v>2312.0652800000003</v>
      </c>
      <c r="I15" s="68"/>
      <c r="J15" s="68">
        <f t="shared" si="27"/>
        <v>352.86831999999998</v>
      </c>
      <c r="K15" s="68">
        <f t="shared" si="28"/>
        <v>1158.4887999999999</v>
      </c>
      <c r="L15" s="68">
        <f t="shared" si="29"/>
        <v>94.562159999999992</v>
      </c>
      <c r="M15" s="68">
        <f t="shared" si="30"/>
        <v>175.61544000000001</v>
      </c>
      <c r="N15" s="69">
        <f t="shared" si="31"/>
        <v>1781.5347199999999</v>
      </c>
      <c r="Q15" s="92" t="s">
        <v>66</v>
      </c>
    </row>
    <row r="16" spans="1:17" ht="30.75" thickBot="1" x14ac:dyDescent="0.3">
      <c r="A16" s="153" t="s">
        <v>90</v>
      </c>
      <c r="B16" s="87" t="s">
        <v>55</v>
      </c>
      <c r="C16" s="88">
        <v>7886.37</v>
      </c>
      <c r="D16" s="70">
        <f t="shared" si="22"/>
        <v>527.59815300000002</v>
      </c>
      <c r="E16" s="70">
        <f t="shared" si="23"/>
        <v>1776.7991609999999</v>
      </c>
      <c r="F16" s="70">
        <f t="shared" si="24"/>
        <v>1668.7558920000001</v>
      </c>
      <c r="G16" s="70">
        <f t="shared" si="25"/>
        <v>481.06856999999997</v>
      </c>
      <c r="H16" s="70">
        <f t="shared" si="26"/>
        <v>4454.2217760000003</v>
      </c>
      <c r="I16" s="70"/>
      <c r="J16" s="70">
        <f t="shared" si="27"/>
        <v>679.80509399999994</v>
      </c>
      <c r="K16" s="70">
        <f t="shared" si="28"/>
        <v>2231.8427099999999</v>
      </c>
      <c r="L16" s="70">
        <f t="shared" si="29"/>
        <v>182.17514699999998</v>
      </c>
      <c r="M16" s="70">
        <f t="shared" si="30"/>
        <v>338.32527299999998</v>
      </c>
      <c r="N16" s="71">
        <f t="shared" si="31"/>
        <v>3432.1482239999996</v>
      </c>
      <c r="Q16" s="93" t="s">
        <v>67</v>
      </c>
    </row>
    <row r="17" spans="1:18" ht="60.75" thickBot="1" x14ac:dyDescent="0.3">
      <c r="A17" s="152" t="s">
        <v>93</v>
      </c>
      <c r="B17" s="87" t="s">
        <v>60</v>
      </c>
      <c r="C17" s="88">
        <v>1141.3800000000001</v>
      </c>
      <c r="D17" s="70">
        <f t="shared" si="22"/>
        <v>76.358322000000015</v>
      </c>
      <c r="E17" s="70">
        <f t="shared" si="23"/>
        <v>257.15291400000001</v>
      </c>
      <c r="F17" s="70">
        <f t="shared" ref="F17:F24" si="32">C17*$F$1</f>
        <v>241.51600800000003</v>
      </c>
      <c r="G17" s="70">
        <f t="shared" ref="G17:G24" si="33">C17*$G$1</f>
        <v>69.62418000000001</v>
      </c>
      <c r="H17" s="70">
        <f t="shared" ref="H17:H20" si="34">SUM(D17:G17)</f>
        <v>644.65142400000013</v>
      </c>
      <c r="I17" s="70"/>
      <c r="J17" s="70">
        <f t="shared" si="27"/>
        <v>98.386956000000012</v>
      </c>
      <c r="K17" s="70">
        <f t="shared" si="28"/>
        <v>323.01053999999999</v>
      </c>
      <c r="L17" s="70">
        <f t="shared" si="29"/>
        <v>26.365878000000002</v>
      </c>
      <c r="M17" s="70">
        <f t="shared" si="30"/>
        <v>48.965202000000005</v>
      </c>
      <c r="N17" s="71">
        <f t="shared" ref="N17:N24" si="35">SUM(J17:M17)</f>
        <v>496.72857599999998</v>
      </c>
      <c r="Q17" s="93" t="s">
        <v>67</v>
      </c>
    </row>
    <row r="18" spans="1:18" ht="45.75" thickBot="1" x14ac:dyDescent="0.3">
      <c r="A18" s="32" t="s">
        <v>85</v>
      </c>
      <c r="B18" s="89" t="s">
        <v>61</v>
      </c>
      <c r="C18" s="90">
        <v>6099.86</v>
      </c>
      <c r="D18" s="68">
        <f t="shared" si="22"/>
        <v>408.08063399999998</v>
      </c>
      <c r="E18" s="68">
        <f t="shared" si="23"/>
        <v>1374.298458</v>
      </c>
      <c r="F18" s="68">
        <f t="shared" si="32"/>
        <v>1290.730376</v>
      </c>
      <c r="G18" s="68">
        <f t="shared" si="33"/>
        <v>372.09145999999998</v>
      </c>
      <c r="H18" s="68">
        <f t="shared" si="34"/>
        <v>3445.2009279999997</v>
      </c>
      <c r="I18" s="68"/>
      <c r="J18" s="68">
        <f t="shared" si="27"/>
        <v>525.80793199999994</v>
      </c>
      <c r="K18" s="68">
        <f t="shared" si="28"/>
        <v>1726.2603799999997</v>
      </c>
      <c r="L18" s="68">
        <f t="shared" si="29"/>
        <v>140.90676599999998</v>
      </c>
      <c r="M18" s="68">
        <f t="shared" si="30"/>
        <v>261.68399399999998</v>
      </c>
      <c r="N18" s="69">
        <f t="shared" si="35"/>
        <v>2654.6590719999995</v>
      </c>
      <c r="Q18" s="92" t="s">
        <v>66</v>
      </c>
    </row>
    <row r="19" spans="1:18" ht="30.75" thickBot="1" x14ac:dyDescent="0.3">
      <c r="A19" s="153" t="s">
        <v>90</v>
      </c>
      <c r="B19" s="87" t="s">
        <v>64</v>
      </c>
      <c r="C19" s="88">
        <v>7685.77</v>
      </c>
      <c r="D19" s="70">
        <f t="shared" si="22"/>
        <v>514.17801300000008</v>
      </c>
      <c r="E19" s="70">
        <f t="shared" si="23"/>
        <v>1731.6039810000002</v>
      </c>
      <c r="F19" s="70">
        <f t="shared" si="32"/>
        <v>1626.3089320000001</v>
      </c>
      <c r="G19" s="70">
        <f t="shared" si="33"/>
        <v>468.83197000000001</v>
      </c>
      <c r="H19" s="70">
        <f t="shared" si="34"/>
        <v>4340.9228960000009</v>
      </c>
      <c r="I19" s="70"/>
      <c r="J19" s="70">
        <f t="shared" si="27"/>
        <v>662.513374</v>
      </c>
      <c r="K19" s="70">
        <f t="shared" si="28"/>
        <v>2175.0729099999999</v>
      </c>
      <c r="L19" s="70">
        <f t="shared" si="29"/>
        <v>177.54128700000001</v>
      </c>
      <c r="M19" s="70">
        <f t="shared" si="30"/>
        <v>329.71953300000001</v>
      </c>
      <c r="N19" s="71">
        <f t="shared" si="35"/>
        <v>3344.8471039999999</v>
      </c>
      <c r="Q19" s="93" t="s">
        <v>67</v>
      </c>
    </row>
    <row r="20" spans="1:18" ht="30.75" thickBot="1" x14ac:dyDescent="0.3">
      <c r="A20" s="153" t="s">
        <v>90</v>
      </c>
      <c r="B20" s="87" t="s">
        <v>94</v>
      </c>
      <c r="C20" s="88">
        <v>39605.11</v>
      </c>
      <c r="D20" s="70">
        <f t="shared" si="22"/>
        <v>2649.5818589999999</v>
      </c>
      <c r="E20" s="70">
        <f t="shared" si="23"/>
        <v>8923.0312830000003</v>
      </c>
      <c r="F20" s="70">
        <f t="shared" si="32"/>
        <v>8380.4412760000014</v>
      </c>
      <c r="G20" s="70">
        <f t="shared" si="33"/>
        <v>2415.9117099999999</v>
      </c>
      <c r="H20" s="70">
        <f t="shared" si="34"/>
        <v>22368.966128</v>
      </c>
      <c r="I20" s="70"/>
      <c r="J20" s="70">
        <f t="shared" si="27"/>
        <v>3413.960482</v>
      </c>
      <c r="K20" s="70">
        <f t="shared" si="28"/>
        <v>11208.24613</v>
      </c>
      <c r="L20" s="70">
        <f t="shared" si="29"/>
        <v>914.87804099999994</v>
      </c>
      <c r="M20" s="70">
        <f t="shared" si="30"/>
        <v>1699.059219</v>
      </c>
      <c r="N20" s="71">
        <f t="shared" si="35"/>
        <v>17236.143872000001</v>
      </c>
      <c r="Q20" s="93" t="s">
        <v>67</v>
      </c>
    </row>
    <row r="21" spans="1:18" ht="30.75" thickBot="1" x14ac:dyDescent="0.3">
      <c r="A21" s="153" t="s">
        <v>90</v>
      </c>
      <c r="B21" s="87" t="s">
        <v>63</v>
      </c>
      <c r="C21" s="88">
        <v>3384.12</v>
      </c>
      <c r="D21" s="70">
        <f t="shared" ref="D21:D24" si="36">C21*$D$1</f>
        <v>226.397628</v>
      </c>
      <c r="E21" s="70">
        <f t="shared" ref="E21:E24" si="37">C21*$E$1</f>
        <v>762.44223599999998</v>
      </c>
      <c r="F21" s="70">
        <f t="shared" si="32"/>
        <v>716.079792</v>
      </c>
      <c r="G21" s="70">
        <f t="shared" si="33"/>
        <v>206.43132</v>
      </c>
      <c r="H21" s="70">
        <f t="shared" ref="H21:H24" si="38">SUM(D21:G21)</f>
        <v>1911.3509759999999</v>
      </c>
      <c r="I21" s="70"/>
      <c r="J21" s="70">
        <f t="shared" ref="J21:J24" si="39">C21*$J$1</f>
        <v>291.71114399999999</v>
      </c>
      <c r="K21" s="70">
        <f t="shared" ref="K21:K24" si="40">C21*$K$1</f>
        <v>957.70595999999989</v>
      </c>
      <c r="L21" s="70">
        <f t="shared" ref="L21:L24" si="41">C21*$L$1</f>
        <v>78.173171999999994</v>
      </c>
      <c r="M21" s="70">
        <f t="shared" ref="M21:M24" si="42">C21*$M$1</f>
        <v>145.17874799999998</v>
      </c>
      <c r="N21" s="71">
        <f t="shared" si="35"/>
        <v>1472.7690239999999</v>
      </c>
      <c r="Q21" s="93" t="s">
        <v>67</v>
      </c>
    </row>
    <row r="22" spans="1:18" ht="60.75" thickBot="1" x14ac:dyDescent="0.3">
      <c r="A22" s="152" t="s">
        <v>93</v>
      </c>
      <c r="B22" s="154" t="s">
        <v>96</v>
      </c>
      <c r="C22" s="88">
        <v>90217.32</v>
      </c>
      <c r="D22" s="70">
        <f t="shared" si="36"/>
        <v>6035.538708000001</v>
      </c>
      <c r="E22" s="70">
        <f t="shared" si="37"/>
        <v>20325.962196</v>
      </c>
      <c r="F22" s="70">
        <f t="shared" si="32"/>
        <v>19089.984912000004</v>
      </c>
      <c r="G22" s="70">
        <f t="shared" si="33"/>
        <v>5503.2565199999999</v>
      </c>
      <c r="H22" s="70">
        <f t="shared" si="38"/>
        <v>50954.742336000003</v>
      </c>
      <c r="I22" s="70"/>
      <c r="J22" s="70">
        <f t="shared" si="39"/>
        <v>7776.7329840000002</v>
      </c>
      <c r="K22" s="70">
        <f t="shared" si="40"/>
        <v>25531.501560000001</v>
      </c>
      <c r="L22" s="70">
        <f t="shared" si="41"/>
        <v>2084.0200920000002</v>
      </c>
      <c r="M22" s="70">
        <f t="shared" si="42"/>
        <v>3870.3230280000002</v>
      </c>
      <c r="N22" s="71">
        <f t="shared" si="35"/>
        <v>39262.577663999997</v>
      </c>
      <c r="Q22" s="93" t="s">
        <v>67</v>
      </c>
    </row>
    <row r="23" spans="1:18" ht="30.75" thickBot="1" x14ac:dyDescent="0.3">
      <c r="A23" s="153" t="s">
        <v>85</v>
      </c>
      <c r="B23" s="89" t="s">
        <v>97</v>
      </c>
      <c r="C23" s="90">
        <v>5863.93</v>
      </c>
      <c r="D23" s="68">
        <f t="shared" si="36"/>
        <v>392.29691700000001</v>
      </c>
      <c r="E23" s="68">
        <f t="shared" si="37"/>
        <v>1321.143429</v>
      </c>
      <c r="F23" s="68">
        <f t="shared" si="32"/>
        <v>1240.8075880000001</v>
      </c>
      <c r="G23" s="68">
        <f t="shared" si="33"/>
        <v>357.69972999999999</v>
      </c>
      <c r="H23" s="68">
        <f t="shared" si="38"/>
        <v>3311.9476639999998</v>
      </c>
      <c r="I23" s="68"/>
      <c r="J23" s="68">
        <f t="shared" si="39"/>
        <v>505.47076600000003</v>
      </c>
      <c r="K23" s="68">
        <f t="shared" si="40"/>
        <v>1659.4921899999999</v>
      </c>
      <c r="L23" s="68">
        <f t="shared" si="41"/>
        <v>135.456783</v>
      </c>
      <c r="M23" s="68">
        <f t="shared" si="42"/>
        <v>251.56259700000001</v>
      </c>
      <c r="N23" s="69">
        <f t="shared" si="35"/>
        <v>2551.982336</v>
      </c>
      <c r="Q23" s="92" t="s">
        <v>66</v>
      </c>
    </row>
    <row r="24" spans="1:18" ht="30.75" thickBot="1" x14ac:dyDescent="0.3">
      <c r="A24" s="153" t="s">
        <v>87</v>
      </c>
      <c r="B24" s="89" t="s">
        <v>98</v>
      </c>
      <c r="C24" s="90">
        <f>(19911.18+1779)</f>
        <v>21690.18</v>
      </c>
      <c r="D24" s="68">
        <f t="shared" si="36"/>
        <v>1451.073042</v>
      </c>
      <c r="E24" s="68">
        <f t="shared" si="37"/>
        <v>4886.7975539999998</v>
      </c>
      <c r="F24" s="68">
        <f t="shared" si="32"/>
        <v>4589.6420880000005</v>
      </c>
      <c r="G24" s="68">
        <f t="shared" si="33"/>
        <v>1323.1009799999999</v>
      </c>
      <c r="H24" s="68">
        <f t="shared" si="38"/>
        <v>12250.613664</v>
      </c>
      <c r="I24" s="68"/>
      <c r="J24" s="68">
        <f t="shared" si="39"/>
        <v>1869.693516</v>
      </c>
      <c r="K24" s="68">
        <f t="shared" si="40"/>
        <v>6138.3209399999996</v>
      </c>
      <c r="L24" s="68">
        <f t="shared" si="41"/>
        <v>501.04315800000001</v>
      </c>
      <c r="M24" s="68">
        <f t="shared" si="42"/>
        <v>930.50872200000003</v>
      </c>
      <c r="N24" s="69">
        <f t="shared" si="35"/>
        <v>9439.5663359999999</v>
      </c>
      <c r="Q24" s="92" t="s">
        <v>66</v>
      </c>
    </row>
    <row r="25" spans="1:18" ht="30.75" thickBot="1" x14ac:dyDescent="0.3">
      <c r="A25" s="153" t="s">
        <v>87</v>
      </c>
      <c r="B25" s="89" t="s">
        <v>99</v>
      </c>
      <c r="C25" s="90">
        <v>8608.9699999999993</v>
      </c>
      <c r="D25" s="68">
        <f t="shared" ref="D25:D35" si="43">C25*$D$1</f>
        <v>575.94009299999993</v>
      </c>
      <c r="E25" s="68">
        <f t="shared" ref="E25:E35" si="44">C25*$E$1</f>
        <v>1939.6009409999999</v>
      </c>
      <c r="F25" s="68">
        <f t="shared" ref="F25:F35" si="45">C25*$F$1</f>
        <v>1821.658052</v>
      </c>
      <c r="G25" s="68">
        <f t="shared" ref="G25:G35" si="46">C25*$G$1</f>
        <v>525.14716999999996</v>
      </c>
      <c r="H25" s="68">
        <f t="shared" ref="H25:H35" si="47">SUM(D25:G25)</f>
        <v>4862.3462559999998</v>
      </c>
      <c r="I25" s="68"/>
      <c r="J25" s="68">
        <f t="shared" ref="J25:J35" si="48">C25*$J$1</f>
        <v>742.09321399999999</v>
      </c>
      <c r="K25" s="68">
        <f t="shared" ref="K25:K35" si="49">C25*$K$1</f>
        <v>2436.3385099999996</v>
      </c>
      <c r="L25" s="68">
        <f t="shared" ref="L25:L35" si="50">C25*$L$1</f>
        <v>198.86720699999998</v>
      </c>
      <c r="M25" s="68">
        <f t="shared" ref="M25:M35" si="51">C25*$M$1</f>
        <v>369.32481299999995</v>
      </c>
      <c r="N25" s="69">
        <f t="shared" ref="N25:N35" si="52">SUM(J25:M25)</f>
        <v>3746.6237439999995</v>
      </c>
      <c r="Q25" s="92" t="s">
        <v>66</v>
      </c>
    </row>
    <row r="26" spans="1:18" ht="30.75" thickBot="1" x14ac:dyDescent="0.3">
      <c r="A26" s="153" t="s">
        <v>90</v>
      </c>
      <c r="B26" s="87" t="s">
        <v>100</v>
      </c>
      <c r="C26" s="88">
        <v>34753.56</v>
      </c>
      <c r="D26" s="70">
        <f t="shared" si="43"/>
        <v>2325.013164</v>
      </c>
      <c r="E26" s="70">
        <f t="shared" si="44"/>
        <v>7829.9770679999992</v>
      </c>
      <c r="F26" s="70">
        <f t="shared" si="45"/>
        <v>7353.8532960000002</v>
      </c>
      <c r="G26" s="70">
        <f t="shared" si="46"/>
        <v>2119.9671599999997</v>
      </c>
      <c r="H26" s="70">
        <f t="shared" si="47"/>
        <v>19628.810688000001</v>
      </c>
      <c r="I26" s="70"/>
      <c r="J26" s="70">
        <f t="shared" si="48"/>
        <v>2995.7568719999999</v>
      </c>
      <c r="K26" s="70">
        <f t="shared" si="49"/>
        <v>9835.2574799999984</v>
      </c>
      <c r="L26" s="70">
        <f t="shared" si="50"/>
        <v>802.80723599999988</v>
      </c>
      <c r="M26" s="70">
        <f t="shared" si="51"/>
        <v>1490.9277239999999</v>
      </c>
      <c r="N26" s="71">
        <f t="shared" si="52"/>
        <v>15124.749311999998</v>
      </c>
      <c r="Q26" s="93" t="s">
        <v>67</v>
      </c>
      <c r="R26" s="155"/>
    </row>
    <row r="27" spans="1:18" ht="30.75" thickBot="1" x14ac:dyDescent="0.3">
      <c r="A27" s="153" t="s">
        <v>89</v>
      </c>
      <c r="B27" s="87" t="s">
        <v>101</v>
      </c>
      <c r="C27" s="88">
        <v>34566.660000000003</v>
      </c>
      <c r="D27" s="70">
        <f t="shared" si="43"/>
        <v>2312.5095540000002</v>
      </c>
      <c r="E27" s="70">
        <f t="shared" si="44"/>
        <v>7787.8684980000007</v>
      </c>
      <c r="F27" s="70">
        <f t="shared" si="45"/>
        <v>7314.3052560000015</v>
      </c>
      <c r="G27" s="70">
        <f t="shared" si="46"/>
        <v>2108.5662600000001</v>
      </c>
      <c r="H27" s="70">
        <f t="shared" si="47"/>
        <v>19523.249567999999</v>
      </c>
      <c r="I27" s="70"/>
      <c r="J27" s="70">
        <f t="shared" si="48"/>
        <v>2979.6460920000004</v>
      </c>
      <c r="K27" s="70">
        <f t="shared" si="49"/>
        <v>9782.3647799999999</v>
      </c>
      <c r="L27" s="70">
        <f t="shared" si="50"/>
        <v>798.48984600000006</v>
      </c>
      <c r="M27" s="70">
        <f t="shared" si="51"/>
        <v>1482.9097140000001</v>
      </c>
      <c r="N27" s="71">
        <f t="shared" si="52"/>
        <v>15043.410432000001</v>
      </c>
      <c r="Q27" s="93" t="s">
        <v>67</v>
      </c>
      <c r="R27" s="155"/>
    </row>
    <row r="28" spans="1:18" ht="30.75" thickBot="1" x14ac:dyDescent="0.3">
      <c r="A28" s="153" t="s">
        <v>90</v>
      </c>
      <c r="B28" s="87" t="s">
        <v>102</v>
      </c>
      <c r="C28" s="88">
        <v>1575.05</v>
      </c>
      <c r="D28" s="70">
        <f t="shared" si="43"/>
        <v>105.370845</v>
      </c>
      <c r="E28" s="70">
        <f t="shared" si="44"/>
        <v>354.85876500000001</v>
      </c>
      <c r="F28" s="70">
        <f t="shared" si="45"/>
        <v>333.28057999999999</v>
      </c>
      <c r="G28" s="70">
        <f t="shared" si="46"/>
        <v>96.07804999999999</v>
      </c>
      <c r="H28" s="70">
        <f t="shared" si="47"/>
        <v>889.58823999999993</v>
      </c>
      <c r="I28" s="70"/>
      <c r="J28" s="70">
        <f t="shared" si="48"/>
        <v>135.76930999999999</v>
      </c>
      <c r="K28" s="70">
        <f t="shared" si="49"/>
        <v>445.73914999999994</v>
      </c>
      <c r="L28" s="70">
        <f t="shared" si="50"/>
        <v>36.383654999999997</v>
      </c>
      <c r="M28" s="70">
        <f t="shared" si="51"/>
        <v>67.569644999999994</v>
      </c>
      <c r="N28" s="71">
        <f t="shared" si="52"/>
        <v>685.46175999999991</v>
      </c>
      <c r="Q28" s="93" t="s">
        <v>67</v>
      </c>
    </row>
    <row r="29" spans="1:18" ht="30.75" thickBot="1" x14ac:dyDescent="0.3">
      <c r="A29" s="153" t="s">
        <v>89</v>
      </c>
      <c r="B29" s="87" t="s">
        <v>103</v>
      </c>
      <c r="C29" s="88">
        <v>13917.41</v>
      </c>
      <c r="D29" s="70">
        <f t="shared" si="43"/>
        <v>931.07472900000005</v>
      </c>
      <c r="E29" s="70">
        <f t="shared" si="44"/>
        <v>3135.5924730000002</v>
      </c>
      <c r="F29" s="70">
        <f t="shared" si="45"/>
        <v>2944.9239560000001</v>
      </c>
      <c r="G29" s="70">
        <f t="shared" si="46"/>
        <v>848.96200999999996</v>
      </c>
      <c r="H29" s="70">
        <f t="shared" si="47"/>
        <v>7860.5531680000004</v>
      </c>
      <c r="I29" s="70"/>
      <c r="J29" s="70">
        <f t="shared" si="48"/>
        <v>1199.680742</v>
      </c>
      <c r="K29" s="70">
        <f t="shared" si="49"/>
        <v>3938.6270299999996</v>
      </c>
      <c r="L29" s="70">
        <f t="shared" si="50"/>
        <v>321.49217099999998</v>
      </c>
      <c r="M29" s="70">
        <f t="shared" si="51"/>
        <v>597.05688899999996</v>
      </c>
      <c r="N29" s="71">
        <f t="shared" si="52"/>
        <v>6056.8568319999995</v>
      </c>
      <c r="Q29" s="93" t="s">
        <v>67</v>
      </c>
    </row>
    <row r="30" spans="1:18" ht="30.75" thickBot="1" x14ac:dyDescent="0.3">
      <c r="A30" s="153" t="s">
        <v>90</v>
      </c>
      <c r="B30" s="87" t="s">
        <v>104</v>
      </c>
      <c r="C30" s="88">
        <v>11408.08</v>
      </c>
      <c r="D30" s="70">
        <f t="shared" si="43"/>
        <v>763.20055200000002</v>
      </c>
      <c r="E30" s="70">
        <f t="shared" si="44"/>
        <v>2570.2404240000001</v>
      </c>
      <c r="F30" s="70">
        <f t="shared" si="45"/>
        <v>2413.9497280000001</v>
      </c>
      <c r="G30" s="70">
        <f t="shared" si="46"/>
        <v>695.89287999999999</v>
      </c>
      <c r="H30" s="70">
        <f t="shared" si="47"/>
        <v>6443.2835839999998</v>
      </c>
      <c r="I30" s="70"/>
      <c r="J30" s="70">
        <f t="shared" si="48"/>
        <v>983.37649599999997</v>
      </c>
      <c r="K30" s="70">
        <f t="shared" si="49"/>
        <v>3228.4866399999996</v>
      </c>
      <c r="L30" s="70">
        <f t="shared" si="50"/>
        <v>263.52664799999997</v>
      </c>
      <c r="M30" s="70">
        <f t="shared" si="51"/>
        <v>489.406632</v>
      </c>
      <c r="N30" s="71">
        <f t="shared" si="52"/>
        <v>4964.7964160000001</v>
      </c>
      <c r="Q30" s="93" t="s">
        <v>67</v>
      </c>
    </row>
    <row r="31" spans="1:18" ht="45.75" thickBot="1" x14ac:dyDescent="0.3">
      <c r="A31" s="153" t="s">
        <v>90</v>
      </c>
      <c r="B31" s="87" t="s">
        <v>105</v>
      </c>
      <c r="C31" s="88">
        <v>19717.72</v>
      </c>
      <c r="D31" s="70">
        <f t="shared" si="43"/>
        <v>1319.1154680000002</v>
      </c>
      <c r="E31" s="70">
        <f t="shared" si="44"/>
        <v>4442.4023160000006</v>
      </c>
      <c r="F31" s="70">
        <f t="shared" si="45"/>
        <v>4172.2695520000007</v>
      </c>
      <c r="G31" s="70">
        <f t="shared" si="46"/>
        <v>1202.7809200000002</v>
      </c>
      <c r="H31" s="70">
        <f t="shared" si="47"/>
        <v>11136.568256000002</v>
      </c>
      <c r="I31" s="70"/>
      <c r="J31" s="70">
        <f t="shared" si="48"/>
        <v>1699.6674640000001</v>
      </c>
      <c r="K31" s="70">
        <f t="shared" si="49"/>
        <v>5580.1147599999995</v>
      </c>
      <c r="L31" s="70">
        <f t="shared" si="50"/>
        <v>455.479332</v>
      </c>
      <c r="M31" s="70">
        <f t="shared" si="51"/>
        <v>845.89018800000008</v>
      </c>
      <c r="N31" s="71">
        <f t="shared" si="52"/>
        <v>8581.1517439999989</v>
      </c>
      <c r="Q31" s="93" t="s">
        <v>67</v>
      </c>
    </row>
    <row r="32" spans="1:18" ht="30.75" thickBot="1" x14ac:dyDescent="0.3">
      <c r="A32" s="153" t="s">
        <v>89</v>
      </c>
      <c r="B32" s="87" t="s">
        <v>106</v>
      </c>
      <c r="C32" s="88">
        <v>1392.32</v>
      </c>
      <c r="D32" s="70">
        <f t="shared" si="43"/>
        <v>93.146208000000001</v>
      </c>
      <c r="E32" s="70">
        <f t="shared" si="44"/>
        <v>313.68969599999997</v>
      </c>
      <c r="F32" s="70">
        <f t="shared" si="45"/>
        <v>294.614912</v>
      </c>
      <c r="G32" s="70">
        <f t="shared" si="46"/>
        <v>84.931519999999992</v>
      </c>
      <c r="H32" s="70">
        <f t="shared" si="47"/>
        <v>786.38233600000001</v>
      </c>
      <c r="I32" s="70"/>
      <c r="J32" s="70">
        <f t="shared" si="48"/>
        <v>120.017984</v>
      </c>
      <c r="K32" s="70">
        <f t="shared" si="49"/>
        <v>394.02655999999996</v>
      </c>
      <c r="L32" s="70">
        <f t="shared" si="50"/>
        <v>32.162591999999997</v>
      </c>
      <c r="M32" s="70">
        <f t="shared" si="51"/>
        <v>59.730528</v>
      </c>
      <c r="N32" s="71">
        <f t="shared" si="52"/>
        <v>605.93766400000004</v>
      </c>
      <c r="Q32" s="93" t="s">
        <v>67</v>
      </c>
    </row>
    <row r="33" spans="1:17" ht="45.75" thickBot="1" x14ac:dyDescent="0.3">
      <c r="A33" s="153" t="s">
        <v>90</v>
      </c>
      <c r="B33" s="87" t="s">
        <v>107</v>
      </c>
      <c r="C33" s="88">
        <v>47177.760000000002</v>
      </c>
      <c r="D33" s="70">
        <f t="shared" si="43"/>
        <v>3156.1921440000001</v>
      </c>
      <c r="E33" s="70">
        <f t="shared" si="44"/>
        <v>10629.149328000001</v>
      </c>
      <c r="F33" s="70">
        <f t="shared" si="45"/>
        <v>9982.8140160000003</v>
      </c>
      <c r="G33" s="70">
        <f t="shared" si="46"/>
        <v>2877.8433599999998</v>
      </c>
      <c r="H33" s="70">
        <f t="shared" si="47"/>
        <v>26645.998848000003</v>
      </c>
      <c r="I33" s="70"/>
      <c r="J33" s="70">
        <f t="shared" si="48"/>
        <v>4066.7229120000002</v>
      </c>
      <c r="K33" s="70">
        <f t="shared" si="49"/>
        <v>13351.306079999998</v>
      </c>
      <c r="L33" s="70">
        <f t="shared" si="50"/>
        <v>1089.8062560000001</v>
      </c>
      <c r="M33" s="70">
        <f t="shared" si="51"/>
        <v>2023.9259040000002</v>
      </c>
      <c r="N33" s="71">
        <f t="shared" si="52"/>
        <v>20531.761151999999</v>
      </c>
      <c r="Q33" s="93" t="s">
        <v>67</v>
      </c>
    </row>
    <row r="34" spans="1:17" ht="45.75" thickBot="1" x14ac:dyDescent="0.3">
      <c r="A34" s="153" t="s">
        <v>89</v>
      </c>
      <c r="B34" s="87" t="s">
        <v>108</v>
      </c>
      <c r="C34" s="88">
        <v>46878.9</v>
      </c>
      <c r="D34" s="70">
        <f t="shared" si="43"/>
        <v>3136.19841</v>
      </c>
      <c r="E34" s="70">
        <f t="shared" si="44"/>
        <v>10561.81617</v>
      </c>
      <c r="F34" s="70">
        <f t="shared" si="45"/>
        <v>9919.5752400000001</v>
      </c>
      <c r="G34" s="70">
        <f t="shared" si="46"/>
        <v>2859.6129000000001</v>
      </c>
      <c r="H34" s="70">
        <f t="shared" si="47"/>
        <v>26477.202720000001</v>
      </c>
      <c r="I34" s="70"/>
      <c r="J34" s="70">
        <f t="shared" si="48"/>
        <v>4040.9611800000002</v>
      </c>
      <c r="K34" s="70">
        <f t="shared" si="49"/>
        <v>13266.7287</v>
      </c>
      <c r="L34" s="70">
        <f t="shared" si="50"/>
        <v>1082.9025899999999</v>
      </c>
      <c r="M34" s="70">
        <f t="shared" si="51"/>
        <v>2011.10481</v>
      </c>
      <c r="N34" s="71">
        <f t="shared" si="52"/>
        <v>20401.69728</v>
      </c>
      <c r="Q34" s="93" t="s">
        <v>67</v>
      </c>
    </row>
    <row r="35" spans="1:17" ht="45.75" thickBot="1" x14ac:dyDescent="0.3">
      <c r="A35" s="153" t="s">
        <v>90</v>
      </c>
      <c r="B35" s="87" t="s">
        <v>105</v>
      </c>
      <c r="C35" s="88">
        <v>19717.72</v>
      </c>
      <c r="D35" s="70">
        <f t="shared" si="43"/>
        <v>1319.1154680000002</v>
      </c>
      <c r="E35" s="70">
        <f t="shared" si="44"/>
        <v>4442.4023160000006</v>
      </c>
      <c r="F35" s="70">
        <f t="shared" si="45"/>
        <v>4172.2695520000007</v>
      </c>
      <c r="G35" s="70">
        <f t="shared" si="46"/>
        <v>1202.7809200000002</v>
      </c>
      <c r="H35" s="70">
        <f t="shared" si="47"/>
        <v>11136.568256000002</v>
      </c>
      <c r="I35" s="70"/>
      <c r="J35" s="70">
        <f t="shared" si="48"/>
        <v>1699.6674640000001</v>
      </c>
      <c r="K35" s="70">
        <f t="shared" si="49"/>
        <v>5580.1147599999995</v>
      </c>
      <c r="L35" s="70">
        <f t="shared" si="50"/>
        <v>455.479332</v>
      </c>
      <c r="M35" s="70">
        <f t="shared" si="51"/>
        <v>845.89018800000008</v>
      </c>
      <c r="N35" s="71">
        <f t="shared" si="52"/>
        <v>8581.1517439999989</v>
      </c>
      <c r="Q35" s="93" t="s">
        <v>67</v>
      </c>
    </row>
    <row r="36" spans="1:17" ht="15.75" thickBot="1" x14ac:dyDescent="0.3">
      <c r="C36" s="13"/>
      <c r="D36" s="13"/>
      <c r="E36" s="13"/>
      <c r="F36" s="13"/>
      <c r="G36" s="13" t="s">
        <v>48</v>
      </c>
      <c r="H36" s="13"/>
      <c r="I36" s="13"/>
      <c r="J36" s="13"/>
      <c r="K36" s="13"/>
      <c r="L36" s="13"/>
      <c r="M36" s="13"/>
      <c r="N36" s="13"/>
    </row>
    <row r="37" spans="1:17" ht="15.75" thickBot="1" x14ac:dyDescent="0.3">
      <c r="B37" s="12" t="s">
        <v>37</v>
      </c>
      <c r="C37" s="48">
        <f>SUM(C13:C35)</f>
        <v>431421.2300000001</v>
      </c>
      <c r="D37" s="27">
        <f>C37*$D$1</f>
        <v>28862.080287000008</v>
      </c>
      <c r="E37" s="27">
        <f>C37*$E$1</f>
        <v>97199.203119000027</v>
      </c>
      <c r="F37" s="27">
        <f t="shared" ref="F37" si="53">C37*$F$1</f>
        <v>91288.732268000022</v>
      </c>
      <c r="G37" s="27">
        <f t="shared" ref="G37" si="54">C37*$G$1</f>
        <v>26316.695030000006</v>
      </c>
      <c r="H37" s="45">
        <f t="shared" ref="H37" si="55">SUM(D37:G37)</f>
        <v>243666.71070400006</v>
      </c>
      <c r="I37" s="43"/>
      <c r="J37" s="27">
        <f>C37*$J$1</f>
        <v>37188.510026000011</v>
      </c>
      <c r="K37" s="27">
        <f>C37*$K$1</f>
        <v>122092.20809000001</v>
      </c>
      <c r="L37" s="27">
        <f>C37*$L$1</f>
        <v>9965.8304130000015</v>
      </c>
      <c r="M37" s="27">
        <f>C37*$M$1</f>
        <v>18507.970767000006</v>
      </c>
      <c r="N37" s="47">
        <f t="shared" ref="N37" si="56">SUM(J37:M37)</f>
        <v>187754.51929600001</v>
      </c>
      <c r="Q37" s="13"/>
    </row>
    <row r="38" spans="1:17" x14ac:dyDescent="0.2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7" ht="15.75" thickBot="1" x14ac:dyDescent="0.3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7" s="126" customFormat="1" ht="15.75" thickBot="1" x14ac:dyDescent="0.3">
      <c r="A40" s="121"/>
      <c r="B40" s="12" t="s">
        <v>109</v>
      </c>
      <c r="C40" s="122">
        <f>SUM(C10,C37)</f>
        <v>11216230.600000001</v>
      </c>
      <c r="D40" s="119">
        <f>C40*$D$1</f>
        <v>750365.82714000007</v>
      </c>
      <c r="E40" s="119">
        <f>C40*$E$1</f>
        <v>2527016.7541800002</v>
      </c>
      <c r="F40" s="119">
        <f t="shared" ref="F40" si="57">C40*$F$1</f>
        <v>2373354.3949600006</v>
      </c>
      <c r="G40" s="119">
        <f t="shared" ref="G40" si="58">C40*$G$1</f>
        <v>684190.06660000002</v>
      </c>
      <c r="H40" s="123">
        <f t="shared" ref="H40" si="59">SUM(D40:G40)</f>
        <v>6334927.0428800005</v>
      </c>
      <c r="I40" s="124"/>
      <c r="J40" s="119">
        <f>C40*$J$1</f>
        <v>966839.07772000006</v>
      </c>
      <c r="K40" s="119">
        <f>C40*$K$1</f>
        <v>3174193.2598000001</v>
      </c>
      <c r="L40" s="119">
        <f>C40*$L$1</f>
        <v>259094.92686000004</v>
      </c>
      <c r="M40" s="119">
        <f>C40*$M$1</f>
        <v>481176.29274000006</v>
      </c>
      <c r="N40" s="125">
        <f t="shared" ref="N40" si="60">SUM(J40:M40)</f>
        <v>4881303.5571200009</v>
      </c>
      <c r="Q40" s="127"/>
    </row>
    <row r="41" spans="1:17" x14ac:dyDescent="0.25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7" ht="30" x14ac:dyDescent="0.25">
      <c r="C42" s="13"/>
      <c r="D42" s="13"/>
      <c r="E42" s="13"/>
      <c r="F42" s="13" t="s">
        <v>122</v>
      </c>
      <c r="G42" s="158" t="s">
        <v>75</v>
      </c>
      <c r="H42" s="13">
        <f>SUM(H5,H6,H7,H13,H14,H16,H17,H19,H20,H21,H22,H26,H27,H28,H29,H30,H31,H32,H33,H34,H35)</f>
        <v>5124236.0749120004</v>
      </c>
      <c r="I42" s="13"/>
      <c r="J42" s="13"/>
      <c r="K42" s="13"/>
      <c r="L42" s="13"/>
      <c r="M42" s="13"/>
      <c r="N42" s="13">
        <f>SUM(N5,N6,N7,N13,N14,N16,N17,N19,N20,N21,N22,N26,N27,N28,N29,N30,N31,N32,N33,N34,N35)</f>
        <v>3948419.865087999</v>
      </c>
      <c r="O42" s="13">
        <f>SUM(H42:N42)</f>
        <v>9072655.9399999995</v>
      </c>
    </row>
    <row r="43" spans="1:17" x14ac:dyDescent="0.25">
      <c r="C43" s="13"/>
      <c r="D43" s="13"/>
      <c r="E43" s="13"/>
      <c r="F43" s="13"/>
      <c r="G43" s="159" t="s">
        <v>74</v>
      </c>
      <c r="H43" s="159">
        <f>SUM(H3,H4,H15,H18,H23,H24,H25)</f>
        <v>1210690.9679680001</v>
      </c>
      <c r="I43" s="13"/>
      <c r="J43" s="13"/>
      <c r="K43" s="13"/>
      <c r="L43" s="13"/>
      <c r="M43" s="13"/>
      <c r="N43" s="159">
        <f>SUM(N3,N4,N15,N18,N23,N24,N25)</f>
        <v>932883.69203199982</v>
      </c>
      <c r="O43" s="159">
        <f>SUM(H43:N43)</f>
        <v>2143574.66</v>
      </c>
    </row>
    <row r="44" spans="1:17" x14ac:dyDescent="0.25">
      <c r="C44" s="13"/>
      <c r="D44" s="13"/>
      <c r="E44" s="13"/>
      <c r="F44" s="13"/>
      <c r="G44" s="13" t="s">
        <v>40</v>
      </c>
      <c r="H44" s="13">
        <f>SUM(H42:H43)</f>
        <v>6334927.0428800005</v>
      </c>
      <c r="I44" s="13"/>
      <c r="J44" s="13"/>
      <c r="K44" s="13"/>
      <c r="L44" s="13"/>
      <c r="M44" s="13"/>
      <c r="N44" s="13">
        <f>SUM(N42:N43)</f>
        <v>4881303.5571199991</v>
      </c>
      <c r="O44" s="13">
        <f>SUM(O42:O43)</f>
        <v>11216230.6</v>
      </c>
    </row>
    <row r="45" spans="1:17" x14ac:dyDescent="0.25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7" x14ac:dyDescent="0.25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7" ht="60" x14ac:dyDescent="0.25">
      <c r="B47" s="139" t="s">
        <v>78</v>
      </c>
      <c r="C47" s="139"/>
      <c r="D47" s="160" t="s">
        <v>117</v>
      </c>
      <c r="E47" s="130"/>
      <c r="F47" s="160" t="s">
        <v>118</v>
      </c>
      <c r="G47" s="13"/>
      <c r="H47" s="13"/>
      <c r="I47" s="13" t="s">
        <v>82</v>
      </c>
      <c r="J47" s="13"/>
      <c r="K47" s="13"/>
      <c r="L47" s="13"/>
      <c r="M47" s="13"/>
      <c r="N47" s="13"/>
      <c r="Q47" s="13"/>
    </row>
    <row r="48" spans="1:17" x14ac:dyDescent="0.25">
      <c r="B48" s="30"/>
      <c r="C48" s="30"/>
      <c r="D48"/>
      <c r="E48"/>
      <c r="F48"/>
      <c r="G48" s="13"/>
      <c r="H48" s="13"/>
      <c r="I48" s="13"/>
      <c r="J48" s="13"/>
      <c r="K48" s="13"/>
      <c r="L48" s="13"/>
      <c r="M48" s="13"/>
      <c r="N48" s="13"/>
    </row>
    <row r="49" spans="1:17" x14ac:dyDescent="0.25">
      <c r="A49" t="s">
        <v>74</v>
      </c>
      <c r="B49" s="3">
        <f>N40</f>
        <v>4881303.5571200009</v>
      </c>
      <c r="C49" s="3"/>
      <c r="D49" s="3">
        <f>N43</f>
        <v>932883.69203199982</v>
      </c>
      <c r="E49" s="3"/>
      <c r="F49" s="3">
        <f>N42</f>
        <v>3948419.865087999</v>
      </c>
      <c r="G49" s="13"/>
      <c r="H49" s="13"/>
      <c r="I49" s="13"/>
      <c r="J49" s="13"/>
      <c r="K49" s="13"/>
      <c r="L49" s="13"/>
      <c r="M49" s="13"/>
      <c r="N49" s="13"/>
      <c r="Q49" s="13"/>
    </row>
    <row r="50" spans="1:17" x14ac:dyDescent="0.25">
      <c r="A50"/>
      <c r="B50" s="3"/>
      <c r="C50" s="3"/>
      <c r="D50"/>
      <c r="E50"/>
      <c r="F50"/>
      <c r="G50" s="13"/>
      <c r="H50" s="13"/>
      <c r="I50" s="13"/>
      <c r="J50" s="13"/>
      <c r="K50" s="13"/>
      <c r="L50" s="13"/>
      <c r="M50" s="13"/>
      <c r="N50" s="13"/>
    </row>
    <row r="51" spans="1:17" ht="15.75" thickBot="1" x14ac:dyDescent="0.3">
      <c r="A51" s="138" t="s">
        <v>75</v>
      </c>
      <c r="B51" s="133">
        <f>H40</f>
        <v>6334927.0428800005</v>
      </c>
      <c r="C51" s="133"/>
      <c r="D51" s="133">
        <f>H43</f>
        <v>1210690.9679680001</v>
      </c>
      <c r="E51" s="133"/>
      <c r="F51" s="133">
        <f>H42</f>
        <v>5124236.0749120004</v>
      </c>
      <c r="G51" s="13"/>
      <c r="H51" s="13"/>
      <c r="I51" s="13"/>
      <c r="J51" s="13"/>
      <c r="K51" s="13"/>
      <c r="L51" s="13"/>
      <c r="M51" s="13"/>
      <c r="N51" s="13"/>
    </row>
    <row r="52" spans="1:17" x14ac:dyDescent="0.25">
      <c r="B52" s="3"/>
      <c r="C52" s="3"/>
      <c r="D52"/>
      <c r="E52"/>
      <c r="F52"/>
      <c r="G52" s="13"/>
      <c r="H52" s="13"/>
      <c r="I52" s="13"/>
      <c r="J52" s="13"/>
      <c r="K52" s="13"/>
      <c r="L52" s="13"/>
      <c r="M52" s="13"/>
      <c r="N52" s="13"/>
    </row>
    <row r="53" spans="1:17" x14ac:dyDescent="0.25">
      <c r="B53" s="3">
        <f>SUM(B49:B51)</f>
        <v>11216230.600000001</v>
      </c>
      <c r="C53" s="3"/>
      <c r="D53" s="3">
        <f>SUM(D49:D51)</f>
        <v>2143574.66</v>
      </c>
      <c r="E53" s="3"/>
      <c r="F53" s="3">
        <f>SUM(F49:F51)</f>
        <v>9072655.9399999995</v>
      </c>
      <c r="G53" s="13"/>
      <c r="H53" s="13"/>
      <c r="I53" s="13"/>
      <c r="J53" s="13"/>
      <c r="K53" s="13"/>
      <c r="L53" s="13"/>
      <c r="M53" s="13"/>
      <c r="N53" s="13"/>
    </row>
    <row r="54" spans="1:17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7" x14ac:dyDescent="0.25">
      <c r="C55" s="13"/>
      <c r="D55" s="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7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7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7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7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7" x14ac:dyDescent="0.25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7" x14ac:dyDescent="0.25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7" x14ac:dyDescent="0.25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7" x14ac:dyDescent="0.2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7" x14ac:dyDescent="0.25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3:14" x14ac:dyDescent="0.25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</sheetData>
  <pageMargins left="0.7" right="0.7" top="0.75" bottom="0.75" header="0.3" footer="0.3"/>
  <pageSetup paperSize="8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70A0-A9AC-48CD-A79A-CBE96E86F9BA}">
  <sheetPr>
    <pageSetUpPr fitToPage="1"/>
  </sheetPr>
  <dimension ref="A1:R21"/>
  <sheetViews>
    <sheetView tabSelected="1" topLeftCell="A4" workbookViewId="0">
      <selection activeCell="R4" sqref="R4"/>
    </sheetView>
  </sheetViews>
  <sheetFormatPr defaultRowHeight="15" x14ac:dyDescent="0.25"/>
  <cols>
    <col min="1" max="1" width="9.7109375" customWidth="1"/>
    <col min="2" max="2" width="30.7109375" customWidth="1"/>
    <col min="3" max="3" width="14.85546875" customWidth="1"/>
    <col min="4" max="4" width="14.7109375" customWidth="1"/>
    <col min="5" max="7" width="12.7109375" customWidth="1"/>
    <col min="8" max="8" width="16.42578125" customWidth="1"/>
    <col min="9" max="9" width="12.7109375" customWidth="1"/>
    <col min="10" max="10" width="9.5703125" customWidth="1"/>
    <col min="11" max="15" width="12.7109375" customWidth="1"/>
    <col min="16" max="16" width="18.28515625" customWidth="1"/>
    <col min="17" max="17" width="28.42578125" customWidth="1"/>
    <col min="18" max="18" width="27.42578125" customWidth="1"/>
  </cols>
  <sheetData>
    <row r="1" spans="1:18" ht="15.75" thickBot="1" x14ac:dyDescent="0.3">
      <c r="A1" s="167"/>
      <c r="B1" s="168"/>
      <c r="C1" s="168"/>
      <c r="D1" s="168"/>
      <c r="E1" s="8">
        <v>6.6900000000000001E-2</v>
      </c>
      <c r="F1" s="9">
        <v>0.2253</v>
      </c>
      <c r="G1" s="9">
        <v>0.21160000000000001</v>
      </c>
      <c r="H1" s="9">
        <v>6.0999999999999999E-2</v>
      </c>
      <c r="I1" s="52">
        <f>SUM(E1:H1)</f>
        <v>0.56479999999999997</v>
      </c>
      <c r="J1" s="9"/>
      <c r="K1" s="9">
        <v>8.6199999999999999E-2</v>
      </c>
      <c r="L1" s="9">
        <v>0.28299999999999997</v>
      </c>
      <c r="M1" s="9">
        <v>2.3099999999999999E-2</v>
      </c>
      <c r="N1" s="10">
        <v>4.2900000000000001E-2</v>
      </c>
      <c r="O1" s="52">
        <f>SUM(K1:N2)</f>
        <v>0.43519999999999998</v>
      </c>
    </row>
    <row r="2" spans="1:18" s="19" customFormat="1" ht="45.75" thickBot="1" x14ac:dyDescent="0.3">
      <c r="A2" s="16" t="s">
        <v>0</v>
      </c>
      <c r="B2" s="16" t="s">
        <v>1</v>
      </c>
      <c r="C2" s="16" t="s">
        <v>50</v>
      </c>
      <c r="D2" s="17" t="s">
        <v>2</v>
      </c>
      <c r="E2" s="17" t="s">
        <v>9</v>
      </c>
      <c r="F2" s="17" t="s">
        <v>10</v>
      </c>
      <c r="G2" s="17" t="s">
        <v>12</v>
      </c>
      <c r="H2" s="17" t="s">
        <v>14</v>
      </c>
      <c r="I2" s="17" t="s">
        <v>40</v>
      </c>
      <c r="J2" s="17"/>
      <c r="K2" s="17" t="s">
        <v>16</v>
      </c>
      <c r="L2" s="17" t="s">
        <v>11</v>
      </c>
      <c r="M2" s="17" t="s">
        <v>13</v>
      </c>
      <c r="N2" s="17" t="s">
        <v>15</v>
      </c>
      <c r="O2" s="17" t="s">
        <v>40</v>
      </c>
      <c r="Q2" s="140" t="s">
        <v>81</v>
      </c>
    </row>
    <row r="3" spans="1:18" ht="30.75" thickBot="1" x14ac:dyDescent="0.3">
      <c r="A3" s="15"/>
      <c r="B3" s="54" t="s">
        <v>49</v>
      </c>
      <c r="C3" s="55">
        <v>5638</v>
      </c>
      <c r="D3" s="56">
        <v>672255.92</v>
      </c>
      <c r="E3" s="56">
        <f t="shared" ref="E3:E4" si="0">D3*$E$1</f>
        <v>44973.921048000004</v>
      </c>
      <c r="F3" s="57">
        <f t="shared" ref="F3:F4" si="1">D3*$F$1</f>
        <v>151459.258776</v>
      </c>
      <c r="G3" s="57">
        <f>D3*$G$1</f>
        <v>142249.35267200001</v>
      </c>
      <c r="H3" s="57">
        <f>D3*$H$1</f>
        <v>41007.611120000001</v>
      </c>
      <c r="I3" s="57">
        <f>SUM(E3:H3)</f>
        <v>379690.14361600002</v>
      </c>
      <c r="J3" s="57"/>
      <c r="K3" s="57">
        <f t="shared" ref="K3:K4" si="2">D3*$K$1</f>
        <v>57948.460304</v>
      </c>
      <c r="L3" s="57">
        <f t="shared" ref="L3:L4" si="3">D3*$L$1</f>
        <v>190248.42535999999</v>
      </c>
      <c r="M3" s="57">
        <f t="shared" ref="M3:M4" si="4">D3*$M$1</f>
        <v>15529.111752000001</v>
      </c>
      <c r="N3" s="113">
        <f t="shared" ref="N3:N4" si="5">D3*$N$1</f>
        <v>28839.778968000002</v>
      </c>
      <c r="O3" s="57">
        <f>SUM(K3:N3)</f>
        <v>292565.77638400003</v>
      </c>
      <c r="Q3" s="93" t="s">
        <v>67</v>
      </c>
      <c r="R3" s="146"/>
    </row>
    <row r="4" spans="1:18" ht="45" x14ac:dyDescent="0.25">
      <c r="A4" s="15" t="s">
        <v>84</v>
      </c>
      <c r="B4" s="54" t="s">
        <v>47</v>
      </c>
      <c r="C4" s="114"/>
      <c r="D4" s="56">
        <v>122105.36</v>
      </c>
      <c r="E4" s="56">
        <f t="shared" si="0"/>
        <v>8168.8485840000003</v>
      </c>
      <c r="F4" s="57">
        <f t="shared" si="1"/>
        <v>27510.337608000002</v>
      </c>
      <c r="G4" s="57">
        <f>D4*$G$1</f>
        <v>25837.494176</v>
      </c>
      <c r="H4" s="57">
        <f>D4*$H$1</f>
        <v>7448.4269599999998</v>
      </c>
      <c r="I4" s="57">
        <f>SUM(E4:H4)</f>
        <v>68965.107327999998</v>
      </c>
      <c r="J4" s="57"/>
      <c r="K4" s="57">
        <f t="shared" si="2"/>
        <v>10525.482032</v>
      </c>
      <c r="L4" s="57">
        <f t="shared" si="3"/>
        <v>34555.816879999998</v>
      </c>
      <c r="M4" s="57">
        <f t="shared" si="4"/>
        <v>2820.633816</v>
      </c>
      <c r="N4" s="113">
        <f t="shared" si="5"/>
        <v>5238.3199439999999</v>
      </c>
      <c r="O4" s="57">
        <f>SUM(K4:N4)</f>
        <v>53140.252672000002</v>
      </c>
      <c r="Q4" s="93" t="s">
        <v>67</v>
      </c>
      <c r="R4" s="164" t="s">
        <v>110</v>
      </c>
    </row>
    <row r="5" spans="1:18" ht="15.75" thickBot="1" x14ac:dyDescent="0.3">
      <c r="B5" s="1"/>
      <c r="C5" s="1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8" s="5" customFormat="1" ht="15.75" thickBot="1" x14ac:dyDescent="0.3">
      <c r="B6" s="50" t="s">
        <v>37</v>
      </c>
      <c r="C6" s="53"/>
      <c r="D6" s="116">
        <f>SUM(D3,D4)</f>
        <v>794361.28</v>
      </c>
      <c r="E6" s="117">
        <f t="shared" ref="E6" si="6">D6*$E$1</f>
        <v>53142.769632000003</v>
      </c>
      <c r="F6" s="118">
        <f t="shared" ref="F6" si="7">D6*$F$1</f>
        <v>178969.596384</v>
      </c>
      <c r="G6" s="118">
        <f t="shared" ref="G6" si="8">D6*$G$1</f>
        <v>168086.84684800002</v>
      </c>
      <c r="H6" s="118">
        <f t="shared" ref="H6" si="9">D6*$H$1</f>
        <v>48456.038079999998</v>
      </c>
      <c r="I6" s="41">
        <f t="shared" ref="I6" si="10">SUM(E6:H6)</f>
        <v>448655.25094399997</v>
      </c>
      <c r="J6" s="118"/>
      <c r="K6" s="118">
        <f t="shared" ref="K6" si="11">D6*$K$1</f>
        <v>68473.942336000007</v>
      </c>
      <c r="L6" s="118">
        <f t="shared" ref="L6" si="12">D6*$L$1</f>
        <v>224804.24223999999</v>
      </c>
      <c r="M6" s="118">
        <f t="shared" ref="M6" si="13">D6*$M$1</f>
        <v>18349.745567999998</v>
      </c>
      <c r="N6" s="128">
        <f t="shared" ref="N6" si="14">D6*$N$1</f>
        <v>34078.098912000001</v>
      </c>
      <c r="O6" s="129">
        <f t="shared" ref="O6" si="15">SUM(K6:N6)</f>
        <v>345706.029056</v>
      </c>
    </row>
    <row r="7" spans="1:18" x14ac:dyDescent="0.25">
      <c r="B7" s="1"/>
      <c r="C7" s="1"/>
    </row>
    <row r="8" spans="1:18" ht="30" x14ac:dyDescent="0.25">
      <c r="B8" s="1"/>
      <c r="C8" s="1"/>
      <c r="G8" t="s">
        <v>122</v>
      </c>
      <c r="H8" s="160" t="s">
        <v>75</v>
      </c>
      <c r="I8" s="3">
        <f>SUM(I3,I4)</f>
        <v>448655.25094400003</v>
      </c>
      <c r="O8" s="3">
        <f>SUM(O3:O4)</f>
        <v>345706.02905600006</v>
      </c>
      <c r="P8" s="3">
        <f>SUM(I8:O8)</f>
        <v>794361.28</v>
      </c>
    </row>
    <row r="9" spans="1:18" x14ac:dyDescent="0.25">
      <c r="B9" s="1"/>
      <c r="C9" s="1"/>
      <c r="H9" s="157" t="s">
        <v>74</v>
      </c>
      <c r="I9" s="157">
        <v>0</v>
      </c>
      <c r="O9" s="157">
        <v>0</v>
      </c>
      <c r="P9" s="157">
        <f>SUM(I9:O9)</f>
        <v>0</v>
      </c>
    </row>
    <row r="10" spans="1:18" x14ac:dyDescent="0.25">
      <c r="B10" s="1"/>
      <c r="C10" s="1"/>
      <c r="H10" t="s">
        <v>40</v>
      </c>
      <c r="I10" s="3">
        <f>SUM(I8:I9)</f>
        <v>448655.25094400003</v>
      </c>
      <c r="O10" s="3">
        <f>SUM(O8:O9)</f>
        <v>345706.02905600006</v>
      </c>
      <c r="P10" s="3">
        <f>SUM(P8:P9)</f>
        <v>794361.28</v>
      </c>
    </row>
    <row r="12" spans="1:18" x14ac:dyDescent="0.25">
      <c r="D12" s="3"/>
    </row>
    <row r="13" spans="1:18" ht="45" x14ac:dyDescent="0.25">
      <c r="C13" s="139" t="s">
        <v>78</v>
      </c>
      <c r="D13" s="130" t="s">
        <v>76</v>
      </c>
      <c r="E13" s="130"/>
      <c r="F13" s="140" t="s">
        <v>77</v>
      </c>
    </row>
    <row r="14" spans="1:18" x14ac:dyDescent="0.25">
      <c r="C14" s="30"/>
      <c r="O14" s="3"/>
    </row>
    <row r="15" spans="1:18" x14ac:dyDescent="0.25">
      <c r="B15" t="s">
        <v>74</v>
      </c>
      <c r="C15" s="3">
        <f>O6</f>
        <v>345706.029056</v>
      </c>
      <c r="D15" s="3">
        <v>0</v>
      </c>
      <c r="E15" s="3"/>
      <c r="F15" s="3">
        <f>(C15-D15)</f>
        <v>345706.029056</v>
      </c>
      <c r="H15" s="3"/>
    </row>
    <row r="16" spans="1:18" x14ac:dyDescent="0.25">
      <c r="C16" s="3"/>
    </row>
    <row r="17" spans="2:9" ht="15.75" thickBot="1" x14ac:dyDescent="0.3">
      <c r="B17" s="138" t="s">
        <v>75</v>
      </c>
      <c r="C17" s="133">
        <f>I6</f>
        <v>448655.25094399997</v>
      </c>
      <c r="D17" s="133">
        <v>794361.28</v>
      </c>
      <c r="E17" s="133"/>
      <c r="F17" s="133">
        <f>(C17-D17)</f>
        <v>-345706.02905600006</v>
      </c>
      <c r="I17" s="3"/>
    </row>
    <row r="18" spans="2:9" x14ac:dyDescent="0.25">
      <c r="C18" s="3"/>
    </row>
    <row r="19" spans="2:9" x14ac:dyDescent="0.25">
      <c r="B19" t="s">
        <v>40</v>
      </c>
      <c r="C19" s="3">
        <f>SUM(C15:C17)</f>
        <v>794361.28</v>
      </c>
      <c r="D19" s="3">
        <f>SUM(D15:D17)</f>
        <v>794361.28</v>
      </c>
      <c r="E19" s="3"/>
      <c r="F19" s="3">
        <f>SUM(F15:F17)</f>
        <v>0</v>
      </c>
    </row>
    <row r="21" spans="2:9" x14ac:dyDescent="0.25">
      <c r="D21" s="3"/>
      <c r="F21" s="3"/>
      <c r="H21" s="3"/>
    </row>
  </sheetData>
  <mergeCells count="1">
    <mergeCell ref="A1:D1"/>
  </mergeCells>
  <pageMargins left="0.7" right="0.7" top="0.75" bottom="0.75" header="0.3" footer="0.3"/>
  <pageSetup paperSize="8" scale="6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02"/>
  <sheetViews>
    <sheetView zoomScaleNormal="100" workbookViewId="0">
      <selection sqref="A1:I2"/>
    </sheetView>
  </sheetViews>
  <sheetFormatPr defaultRowHeight="15" x14ac:dyDescent="0.25"/>
  <cols>
    <col min="2" max="2" width="30.7109375" customWidth="1"/>
    <col min="3" max="3" width="14.7109375" customWidth="1"/>
    <col min="4" max="4" width="10.7109375" customWidth="1"/>
    <col min="10" max="17" width="12.7109375" customWidth="1"/>
  </cols>
  <sheetData>
    <row r="1" spans="1:17" x14ac:dyDescent="0.25">
      <c r="A1" s="170" t="s">
        <v>24</v>
      </c>
      <c r="B1" s="170"/>
      <c r="C1" s="170"/>
      <c r="D1" s="170"/>
      <c r="E1" s="170"/>
      <c r="F1" s="170"/>
      <c r="G1" s="170"/>
      <c r="H1" s="170"/>
      <c r="I1" s="170"/>
    </row>
    <row r="2" spans="1:17" ht="45" x14ac:dyDescent="0.25">
      <c r="A2" s="5" t="s">
        <v>0</v>
      </c>
      <c r="B2" s="5" t="s">
        <v>1</v>
      </c>
      <c r="C2" s="6" t="s">
        <v>2</v>
      </c>
      <c r="D2" s="6" t="s">
        <v>3</v>
      </c>
      <c r="E2" s="6" t="s">
        <v>8</v>
      </c>
      <c r="F2" s="6" t="s">
        <v>4</v>
      </c>
      <c r="G2" s="6" t="s">
        <v>5</v>
      </c>
      <c r="H2" s="6" t="s">
        <v>6</v>
      </c>
      <c r="I2" s="6" t="s">
        <v>7</v>
      </c>
      <c r="J2" s="6"/>
      <c r="K2" s="6"/>
      <c r="L2" s="6"/>
      <c r="M2" s="6"/>
      <c r="N2" s="6"/>
      <c r="O2" s="6"/>
      <c r="P2" s="6"/>
      <c r="Q2" s="6"/>
    </row>
    <row r="3" spans="1:17" x14ac:dyDescent="0.25">
      <c r="B3" s="7"/>
      <c r="C3" s="3"/>
      <c r="D3" s="2"/>
      <c r="J3" s="3"/>
      <c r="K3" s="3"/>
      <c r="L3" s="3"/>
      <c r="M3" s="3"/>
      <c r="N3" s="3"/>
      <c r="O3" s="3"/>
      <c r="P3" s="3"/>
      <c r="Q3" s="3"/>
    </row>
    <row r="4" spans="1:17" x14ac:dyDescent="0.25">
      <c r="C4" s="3"/>
      <c r="J4" s="3"/>
      <c r="K4" s="3"/>
      <c r="L4" s="3"/>
      <c r="M4" s="3"/>
      <c r="N4" s="3"/>
      <c r="O4" s="3"/>
      <c r="P4" s="3"/>
      <c r="Q4" s="3"/>
    </row>
    <row r="5" spans="1:17" x14ac:dyDescent="0.25">
      <c r="B5" s="7"/>
      <c r="C5" s="3"/>
      <c r="I5" s="4"/>
      <c r="J5" s="3"/>
      <c r="K5" s="3"/>
      <c r="L5" s="3">
        <f t="shared" ref="L5:L67" si="0">C5*$L$1</f>
        <v>0</v>
      </c>
      <c r="M5" s="3">
        <f t="shared" ref="M5:M67" si="1">C5*$M$1</f>
        <v>0</v>
      </c>
      <c r="N5" s="3">
        <f t="shared" ref="N5:N67" si="2">C5*$N$1</f>
        <v>0</v>
      </c>
      <c r="O5" s="3">
        <f t="shared" ref="O5:O67" si="3">C5*$O$1</f>
        <v>0</v>
      </c>
      <c r="P5" s="3">
        <f t="shared" ref="P5:P67" si="4">C5*$P$1</f>
        <v>0</v>
      </c>
      <c r="Q5" s="3">
        <f t="shared" ref="Q5:Q67" si="5">C5*$Q$1</f>
        <v>0</v>
      </c>
    </row>
    <row r="6" spans="1:17" x14ac:dyDescent="0.25">
      <c r="B6" s="7"/>
      <c r="C6" s="3"/>
      <c r="J6" s="3"/>
      <c r="K6" s="3"/>
      <c r="L6" s="3">
        <f t="shared" si="0"/>
        <v>0</v>
      </c>
      <c r="M6" s="3">
        <f t="shared" si="1"/>
        <v>0</v>
      </c>
      <c r="N6" s="3">
        <f t="shared" si="2"/>
        <v>0</v>
      </c>
      <c r="O6" s="3">
        <f t="shared" si="3"/>
        <v>0</v>
      </c>
      <c r="P6" s="3">
        <f t="shared" si="4"/>
        <v>0</v>
      </c>
      <c r="Q6" s="3">
        <f t="shared" si="5"/>
        <v>0</v>
      </c>
    </row>
    <row r="7" spans="1:17" x14ac:dyDescent="0.25">
      <c r="B7" s="7"/>
      <c r="C7" s="3"/>
      <c r="J7" s="3"/>
      <c r="K7" s="3"/>
      <c r="L7" s="3">
        <f t="shared" si="0"/>
        <v>0</v>
      </c>
      <c r="M7" s="3">
        <f t="shared" si="1"/>
        <v>0</v>
      </c>
      <c r="N7" s="3">
        <f t="shared" si="2"/>
        <v>0</v>
      </c>
      <c r="O7" s="3">
        <f t="shared" si="3"/>
        <v>0</v>
      </c>
      <c r="P7" s="3">
        <f t="shared" si="4"/>
        <v>0</v>
      </c>
      <c r="Q7" s="3">
        <f t="shared" si="5"/>
        <v>0</v>
      </c>
    </row>
    <row r="8" spans="1:17" x14ac:dyDescent="0.25">
      <c r="B8" s="7"/>
      <c r="C8" s="3"/>
      <c r="J8" s="3"/>
      <c r="K8" s="3"/>
      <c r="L8" s="3">
        <f t="shared" si="0"/>
        <v>0</v>
      </c>
      <c r="M8" s="3">
        <f t="shared" si="1"/>
        <v>0</v>
      </c>
      <c r="N8" s="3">
        <f t="shared" si="2"/>
        <v>0</v>
      </c>
      <c r="O8" s="3">
        <f t="shared" si="3"/>
        <v>0</v>
      </c>
      <c r="P8" s="3">
        <f t="shared" si="4"/>
        <v>0</v>
      </c>
      <c r="Q8" s="3">
        <f t="shared" si="5"/>
        <v>0</v>
      </c>
    </row>
    <row r="9" spans="1:17" x14ac:dyDescent="0.25">
      <c r="B9" s="7"/>
      <c r="C9" s="3"/>
      <c r="J9" s="3"/>
      <c r="K9" s="3"/>
      <c r="L9" s="3">
        <f t="shared" si="0"/>
        <v>0</v>
      </c>
      <c r="M9" s="3">
        <f t="shared" si="1"/>
        <v>0</v>
      </c>
      <c r="N9" s="3">
        <f t="shared" si="2"/>
        <v>0</v>
      </c>
      <c r="O9" s="3">
        <f t="shared" si="3"/>
        <v>0</v>
      </c>
      <c r="P9" s="3">
        <f t="shared" si="4"/>
        <v>0</v>
      </c>
      <c r="Q9" s="3">
        <f t="shared" si="5"/>
        <v>0</v>
      </c>
    </row>
    <row r="10" spans="1:17" x14ac:dyDescent="0.25">
      <c r="B10" s="7"/>
      <c r="C10" s="3"/>
      <c r="J10" s="3"/>
      <c r="K10" s="3"/>
      <c r="L10" s="3">
        <f t="shared" si="0"/>
        <v>0</v>
      </c>
      <c r="M10" s="3">
        <f t="shared" si="1"/>
        <v>0</v>
      </c>
      <c r="N10" s="3">
        <f t="shared" si="2"/>
        <v>0</v>
      </c>
      <c r="O10" s="3">
        <f t="shared" si="3"/>
        <v>0</v>
      </c>
      <c r="P10" s="3">
        <f t="shared" si="4"/>
        <v>0</v>
      </c>
      <c r="Q10" s="3">
        <f t="shared" si="5"/>
        <v>0</v>
      </c>
    </row>
    <row r="11" spans="1:17" x14ac:dyDescent="0.25">
      <c r="B11" s="1"/>
      <c r="C11" s="3"/>
      <c r="J11" s="3"/>
      <c r="K11" s="3"/>
      <c r="L11" s="3">
        <f t="shared" si="0"/>
        <v>0</v>
      </c>
      <c r="M11" s="3">
        <f t="shared" si="1"/>
        <v>0</v>
      </c>
      <c r="N11" s="3">
        <f t="shared" si="2"/>
        <v>0</v>
      </c>
      <c r="O11" s="3">
        <f t="shared" si="3"/>
        <v>0</v>
      </c>
      <c r="P11" s="3">
        <f t="shared" si="4"/>
        <v>0</v>
      </c>
      <c r="Q11" s="3">
        <f t="shared" si="5"/>
        <v>0</v>
      </c>
    </row>
    <row r="12" spans="1:17" x14ac:dyDescent="0.25">
      <c r="B12" s="1"/>
      <c r="C12" s="3"/>
      <c r="J12" s="3"/>
      <c r="K12" s="3"/>
      <c r="L12" s="3">
        <f t="shared" si="0"/>
        <v>0</v>
      </c>
      <c r="M12" s="3">
        <f t="shared" si="1"/>
        <v>0</v>
      </c>
      <c r="N12" s="3">
        <f t="shared" si="2"/>
        <v>0</v>
      </c>
      <c r="O12" s="3">
        <f t="shared" si="3"/>
        <v>0</v>
      </c>
      <c r="P12" s="3">
        <f t="shared" si="4"/>
        <v>0</v>
      </c>
      <c r="Q12" s="3">
        <f t="shared" si="5"/>
        <v>0</v>
      </c>
    </row>
    <row r="13" spans="1:17" x14ac:dyDescent="0.25">
      <c r="B13" s="1"/>
      <c r="C13" s="3"/>
      <c r="J13" s="3"/>
      <c r="K13" s="3"/>
      <c r="L13" s="3">
        <f t="shared" si="0"/>
        <v>0</v>
      </c>
      <c r="M13" s="3">
        <f t="shared" si="1"/>
        <v>0</v>
      </c>
      <c r="N13" s="3">
        <f t="shared" si="2"/>
        <v>0</v>
      </c>
      <c r="O13" s="3">
        <f t="shared" si="3"/>
        <v>0</v>
      </c>
      <c r="P13" s="3">
        <f t="shared" si="4"/>
        <v>0</v>
      </c>
      <c r="Q13" s="3">
        <f t="shared" si="5"/>
        <v>0</v>
      </c>
    </row>
    <row r="14" spans="1:17" x14ac:dyDescent="0.25">
      <c r="B14" s="1"/>
      <c r="C14" s="3"/>
      <c r="J14" s="3"/>
      <c r="K14" s="3"/>
      <c r="L14" s="3">
        <f t="shared" si="0"/>
        <v>0</v>
      </c>
      <c r="M14" s="3">
        <f t="shared" si="1"/>
        <v>0</v>
      </c>
      <c r="N14" s="3">
        <f t="shared" si="2"/>
        <v>0</v>
      </c>
      <c r="O14" s="3">
        <f t="shared" si="3"/>
        <v>0</v>
      </c>
      <c r="P14" s="3">
        <f t="shared" si="4"/>
        <v>0</v>
      </c>
      <c r="Q14" s="3">
        <f t="shared" si="5"/>
        <v>0</v>
      </c>
    </row>
    <row r="15" spans="1:17" x14ac:dyDescent="0.25">
      <c r="B15" s="1"/>
      <c r="C15" s="3"/>
      <c r="J15" s="3"/>
      <c r="K15" s="3"/>
      <c r="L15" s="3">
        <f t="shared" si="0"/>
        <v>0</v>
      </c>
      <c r="M15" s="3">
        <f t="shared" si="1"/>
        <v>0</v>
      </c>
      <c r="N15" s="3">
        <f t="shared" si="2"/>
        <v>0</v>
      </c>
      <c r="O15" s="3">
        <f t="shared" si="3"/>
        <v>0</v>
      </c>
      <c r="P15" s="3">
        <f t="shared" si="4"/>
        <v>0</v>
      </c>
      <c r="Q15" s="3">
        <f t="shared" si="5"/>
        <v>0</v>
      </c>
    </row>
    <row r="16" spans="1:17" x14ac:dyDescent="0.25">
      <c r="B16" s="1"/>
      <c r="C16" s="3"/>
      <c r="J16" s="3"/>
      <c r="K16" s="3"/>
      <c r="L16" s="3">
        <f t="shared" si="0"/>
        <v>0</v>
      </c>
      <c r="M16" s="3">
        <f t="shared" si="1"/>
        <v>0</v>
      </c>
      <c r="N16" s="3">
        <f t="shared" si="2"/>
        <v>0</v>
      </c>
      <c r="O16" s="3">
        <f t="shared" si="3"/>
        <v>0</v>
      </c>
      <c r="P16" s="3">
        <f t="shared" si="4"/>
        <v>0</v>
      </c>
      <c r="Q16" s="3">
        <f t="shared" si="5"/>
        <v>0</v>
      </c>
    </row>
    <row r="17" spans="2:17" x14ac:dyDescent="0.25">
      <c r="B17" s="7"/>
      <c r="C17" s="3"/>
      <c r="J17" s="3"/>
      <c r="K17" s="3"/>
      <c r="L17" s="3">
        <f t="shared" si="0"/>
        <v>0</v>
      </c>
      <c r="M17" s="3">
        <f t="shared" si="1"/>
        <v>0</v>
      </c>
      <c r="N17" s="3">
        <f t="shared" si="2"/>
        <v>0</v>
      </c>
      <c r="O17" s="3">
        <f t="shared" si="3"/>
        <v>0</v>
      </c>
      <c r="P17" s="3">
        <f t="shared" si="4"/>
        <v>0</v>
      </c>
      <c r="Q17" s="3">
        <f t="shared" si="5"/>
        <v>0</v>
      </c>
    </row>
    <row r="18" spans="2:17" x14ac:dyDescent="0.25">
      <c r="B18" s="1"/>
      <c r="C18" s="3"/>
      <c r="J18" s="3"/>
      <c r="K18" s="3"/>
      <c r="L18" s="3">
        <f t="shared" si="0"/>
        <v>0</v>
      </c>
      <c r="M18" s="3">
        <f t="shared" si="1"/>
        <v>0</v>
      </c>
      <c r="N18" s="3">
        <f t="shared" si="2"/>
        <v>0</v>
      </c>
      <c r="O18" s="3">
        <f t="shared" si="3"/>
        <v>0</v>
      </c>
      <c r="P18" s="3">
        <f t="shared" si="4"/>
        <v>0</v>
      </c>
      <c r="Q18" s="3">
        <f t="shared" si="5"/>
        <v>0</v>
      </c>
    </row>
    <row r="19" spans="2:17" x14ac:dyDescent="0.25">
      <c r="B19" s="1"/>
      <c r="C19" s="3"/>
      <c r="J19" s="3"/>
      <c r="K19" s="3"/>
      <c r="L19" s="3">
        <f t="shared" si="0"/>
        <v>0</v>
      </c>
      <c r="M19" s="3">
        <f t="shared" si="1"/>
        <v>0</v>
      </c>
      <c r="N19" s="3">
        <f t="shared" si="2"/>
        <v>0</v>
      </c>
      <c r="O19" s="3">
        <f t="shared" si="3"/>
        <v>0</v>
      </c>
      <c r="P19" s="3">
        <f t="shared" si="4"/>
        <v>0</v>
      </c>
      <c r="Q19" s="3">
        <f t="shared" si="5"/>
        <v>0</v>
      </c>
    </row>
    <row r="20" spans="2:17" x14ac:dyDescent="0.25">
      <c r="B20" s="1"/>
      <c r="C20" s="3"/>
      <c r="J20" s="3"/>
      <c r="K20" s="3"/>
      <c r="L20" s="3">
        <f t="shared" si="0"/>
        <v>0</v>
      </c>
      <c r="M20" s="3">
        <f t="shared" si="1"/>
        <v>0</v>
      </c>
      <c r="N20" s="3">
        <f t="shared" si="2"/>
        <v>0</v>
      </c>
      <c r="O20" s="3">
        <f t="shared" si="3"/>
        <v>0</v>
      </c>
      <c r="P20" s="3">
        <f t="shared" si="4"/>
        <v>0</v>
      </c>
      <c r="Q20" s="3">
        <f t="shared" si="5"/>
        <v>0</v>
      </c>
    </row>
    <row r="21" spans="2:17" x14ac:dyDescent="0.25">
      <c r="B21" s="1"/>
      <c r="C21" s="3"/>
      <c r="J21" s="3"/>
      <c r="K21" s="3"/>
      <c r="L21" s="3">
        <f t="shared" si="0"/>
        <v>0</v>
      </c>
      <c r="M21" s="3">
        <f t="shared" si="1"/>
        <v>0</v>
      </c>
      <c r="N21" s="3">
        <f t="shared" si="2"/>
        <v>0</v>
      </c>
      <c r="O21" s="3">
        <f t="shared" si="3"/>
        <v>0</v>
      </c>
      <c r="P21" s="3">
        <f t="shared" si="4"/>
        <v>0</v>
      </c>
      <c r="Q21" s="3">
        <f t="shared" si="5"/>
        <v>0</v>
      </c>
    </row>
    <row r="22" spans="2:17" x14ac:dyDescent="0.25">
      <c r="B22" s="1"/>
      <c r="C22" s="3"/>
      <c r="J22" s="3"/>
      <c r="K22" s="3"/>
      <c r="L22" s="3">
        <f t="shared" si="0"/>
        <v>0</v>
      </c>
      <c r="M22" s="3">
        <f t="shared" si="1"/>
        <v>0</v>
      </c>
      <c r="N22" s="3">
        <f t="shared" si="2"/>
        <v>0</v>
      </c>
      <c r="O22" s="3">
        <f t="shared" si="3"/>
        <v>0</v>
      </c>
      <c r="P22" s="3">
        <f t="shared" si="4"/>
        <v>0</v>
      </c>
      <c r="Q22" s="3">
        <f t="shared" si="5"/>
        <v>0</v>
      </c>
    </row>
    <row r="23" spans="2:17" x14ac:dyDescent="0.25">
      <c r="B23" s="1"/>
      <c r="C23" s="3"/>
      <c r="J23" s="3"/>
      <c r="K23" s="3"/>
      <c r="L23" s="3">
        <f t="shared" si="0"/>
        <v>0</v>
      </c>
      <c r="M23" s="3">
        <f t="shared" si="1"/>
        <v>0</v>
      </c>
      <c r="N23" s="3">
        <f t="shared" si="2"/>
        <v>0</v>
      </c>
      <c r="O23" s="3">
        <f t="shared" si="3"/>
        <v>0</v>
      </c>
      <c r="P23" s="3">
        <f t="shared" si="4"/>
        <v>0</v>
      </c>
      <c r="Q23" s="3">
        <f t="shared" si="5"/>
        <v>0</v>
      </c>
    </row>
    <row r="24" spans="2:17" x14ac:dyDescent="0.25">
      <c r="B24" s="1"/>
      <c r="C24" s="3"/>
      <c r="J24" s="3"/>
      <c r="K24" s="3"/>
      <c r="L24" s="3">
        <f t="shared" si="0"/>
        <v>0</v>
      </c>
      <c r="M24" s="3">
        <f t="shared" si="1"/>
        <v>0</v>
      </c>
      <c r="N24" s="3">
        <f t="shared" si="2"/>
        <v>0</v>
      </c>
      <c r="O24" s="3">
        <f t="shared" si="3"/>
        <v>0</v>
      </c>
      <c r="P24" s="3">
        <f t="shared" si="4"/>
        <v>0</v>
      </c>
      <c r="Q24" s="3">
        <f t="shared" si="5"/>
        <v>0</v>
      </c>
    </row>
    <row r="25" spans="2:17" x14ac:dyDescent="0.25">
      <c r="B25" s="1"/>
      <c r="C25" s="3"/>
      <c r="J25" s="3"/>
      <c r="K25" s="3"/>
      <c r="L25" s="3">
        <f t="shared" si="0"/>
        <v>0</v>
      </c>
      <c r="M25" s="3">
        <f t="shared" si="1"/>
        <v>0</v>
      </c>
      <c r="N25" s="3">
        <f t="shared" si="2"/>
        <v>0</v>
      </c>
      <c r="O25" s="3">
        <f t="shared" si="3"/>
        <v>0</v>
      </c>
      <c r="P25" s="3">
        <f t="shared" si="4"/>
        <v>0</v>
      </c>
      <c r="Q25" s="3">
        <f t="shared" si="5"/>
        <v>0</v>
      </c>
    </row>
    <row r="26" spans="2:17" x14ac:dyDescent="0.25">
      <c r="B26" s="1"/>
      <c r="C26" s="3"/>
      <c r="J26" s="3"/>
      <c r="K26" s="3"/>
      <c r="L26" s="3">
        <f t="shared" si="0"/>
        <v>0</v>
      </c>
      <c r="M26" s="3">
        <f t="shared" si="1"/>
        <v>0</v>
      </c>
      <c r="N26" s="3">
        <f t="shared" si="2"/>
        <v>0</v>
      </c>
      <c r="O26" s="3">
        <f t="shared" si="3"/>
        <v>0</v>
      </c>
      <c r="P26" s="3">
        <f t="shared" si="4"/>
        <v>0</v>
      </c>
      <c r="Q26" s="3">
        <f t="shared" si="5"/>
        <v>0</v>
      </c>
    </row>
    <row r="27" spans="2:17" x14ac:dyDescent="0.25">
      <c r="B27" s="1"/>
      <c r="C27" s="3"/>
      <c r="J27" s="3"/>
      <c r="K27" s="3"/>
      <c r="L27" s="3">
        <f t="shared" si="0"/>
        <v>0</v>
      </c>
      <c r="M27" s="3">
        <f t="shared" si="1"/>
        <v>0</v>
      </c>
      <c r="N27" s="3">
        <f t="shared" si="2"/>
        <v>0</v>
      </c>
      <c r="O27" s="3">
        <f t="shared" si="3"/>
        <v>0</v>
      </c>
      <c r="P27" s="3">
        <f t="shared" si="4"/>
        <v>0</v>
      </c>
      <c r="Q27" s="3">
        <f t="shared" si="5"/>
        <v>0</v>
      </c>
    </row>
    <row r="28" spans="2:17" x14ac:dyDescent="0.25">
      <c r="B28" s="1"/>
      <c r="C28" s="3"/>
      <c r="J28" s="3"/>
      <c r="K28" s="3"/>
      <c r="L28" s="3">
        <f t="shared" si="0"/>
        <v>0</v>
      </c>
      <c r="M28" s="3">
        <f t="shared" si="1"/>
        <v>0</v>
      </c>
      <c r="N28" s="3">
        <f t="shared" si="2"/>
        <v>0</v>
      </c>
      <c r="O28" s="3">
        <f t="shared" si="3"/>
        <v>0</v>
      </c>
      <c r="P28" s="3">
        <f t="shared" si="4"/>
        <v>0</v>
      </c>
      <c r="Q28" s="3">
        <f t="shared" si="5"/>
        <v>0</v>
      </c>
    </row>
    <row r="29" spans="2:17" x14ac:dyDescent="0.25">
      <c r="B29" s="1"/>
      <c r="C29" s="3"/>
      <c r="J29" s="3"/>
      <c r="K29" s="3"/>
      <c r="L29" s="3">
        <f t="shared" si="0"/>
        <v>0</v>
      </c>
      <c r="M29" s="3">
        <f t="shared" si="1"/>
        <v>0</v>
      </c>
      <c r="N29" s="3">
        <f t="shared" si="2"/>
        <v>0</v>
      </c>
      <c r="O29" s="3">
        <f t="shared" si="3"/>
        <v>0</v>
      </c>
      <c r="P29" s="3">
        <f t="shared" si="4"/>
        <v>0</v>
      </c>
      <c r="Q29" s="3">
        <f t="shared" si="5"/>
        <v>0</v>
      </c>
    </row>
    <row r="30" spans="2:17" x14ac:dyDescent="0.25">
      <c r="B30" s="7"/>
      <c r="C30" s="3"/>
      <c r="J30" s="3"/>
      <c r="K30" s="3"/>
      <c r="L30" s="3">
        <f t="shared" si="0"/>
        <v>0</v>
      </c>
      <c r="M30" s="3">
        <f t="shared" si="1"/>
        <v>0</v>
      </c>
      <c r="N30" s="3">
        <f t="shared" si="2"/>
        <v>0</v>
      </c>
      <c r="O30" s="3">
        <f t="shared" si="3"/>
        <v>0</v>
      </c>
      <c r="P30" s="3">
        <f t="shared" si="4"/>
        <v>0</v>
      </c>
      <c r="Q30" s="3">
        <f t="shared" si="5"/>
        <v>0</v>
      </c>
    </row>
    <row r="31" spans="2:17" x14ac:dyDescent="0.25">
      <c r="B31" s="1"/>
      <c r="C31" s="3"/>
      <c r="J31" s="3"/>
      <c r="K31" s="3"/>
      <c r="L31" s="3">
        <f t="shared" si="0"/>
        <v>0</v>
      </c>
      <c r="M31" s="3">
        <f t="shared" si="1"/>
        <v>0</v>
      </c>
      <c r="N31" s="3">
        <f t="shared" si="2"/>
        <v>0</v>
      </c>
      <c r="O31" s="3">
        <f t="shared" si="3"/>
        <v>0</v>
      </c>
      <c r="P31" s="3">
        <f t="shared" si="4"/>
        <v>0</v>
      </c>
      <c r="Q31" s="3">
        <f t="shared" si="5"/>
        <v>0</v>
      </c>
    </row>
    <row r="32" spans="2:17" x14ac:dyDescent="0.25">
      <c r="B32" s="1"/>
      <c r="C32" s="3"/>
      <c r="J32" s="3"/>
      <c r="K32" s="3"/>
      <c r="L32" s="3">
        <f t="shared" si="0"/>
        <v>0</v>
      </c>
      <c r="M32" s="3">
        <f t="shared" si="1"/>
        <v>0</v>
      </c>
      <c r="N32" s="3">
        <f t="shared" si="2"/>
        <v>0</v>
      </c>
      <c r="O32" s="3">
        <f t="shared" si="3"/>
        <v>0</v>
      </c>
      <c r="P32" s="3">
        <f t="shared" si="4"/>
        <v>0</v>
      </c>
      <c r="Q32" s="3">
        <f t="shared" si="5"/>
        <v>0</v>
      </c>
    </row>
    <row r="33" spans="2:17" x14ac:dyDescent="0.25">
      <c r="B33" s="1"/>
      <c r="C33" s="3"/>
      <c r="J33" s="3"/>
      <c r="K33" s="3"/>
      <c r="L33" s="3">
        <f t="shared" si="0"/>
        <v>0</v>
      </c>
      <c r="M33" s="3">
        <f t="shared" si="1"/>
        <v>0</v>
      </c>
      <c r="N33" s="3">
        <f t="shared" si="2"/>
        <v>0</v>
      </c>
      <c r="O33" s="3">
        <f t="shared" si="3"/>
        <v>0</v>
      </c>
      <c r="P33" s="3">
        <f t="shared" si="4"/>
        <v>0</v>
      </c>
      <c r="Q33" s="3">
        <f t="shared" si="5"/>
        <v>0</v>
      </c>
    </row>
    <row r="34" spans="2:17" x14ac:dyDescent="0.25">
      <c r="B34" s="1"/>
      <c r="C34" s="3"/>
      <c r="J34" s="3"/>
      <c r="K34" s="3"/>
      <c r="L34" s="3">
        <f t="shared" si="0"/>
        <v>0</v>
      </c>
      <c r="M34" s="3">
        <f t="shared" si="1"/>
        <v>0</v>
      </c>
      <c r="N34" s="3">
        <f t="shared" si="2"/>
        <v>0</v>
      </c>
      <c r="O34" s="3">
        <f t="shared" si="3"/>
        <v>0</v>
      </c>
      <c r="P34" s="3">
        <f t="shared" si="4"/>
        <v>0</v>
      </c>
      <c r="Q34" s="3">
        <f t="shared" si="5"/>
        <v>0</v>
      </c>
    </row>
    <row r="35" spans="2:17" x14ac:dyDescent="0.25">
      <c r="B35" s="1"/>
      <c r="C35" s="3"/>
      <c r="J35" s="3"/>
      <c r="K35" s="3"/>
      <c r="L35" s="3">
        <f t="shared" si="0"/>
        <v>0</v>
      </c>
      <c r="M35" s="3">
        <f t="shared" si="1"/>
        <v>0</v>
      </c>
      <c r="N35" s="3">
        <f t="shared" si="2"/>
        <v>0</v>
      </c>
      <c r="O35" s="3">
        <f t="shared" si="3"/>
        <v>0</v>
      </c>
      <c r="P35" s="3">
        <f t="shared" si="4"/>
        <v>0</v>
      </c>
      <c r="Q35" s="3">
        <f t="shared" si="5"/>
        <v>0</v>
      </c>
    </row>
    <row r="36" spans="2:17" x14ac:dyDescent="0.25">
      <c r="B36" s="1"/>
      <c r="C36" s="3"/>
      <c r="J36" s="3"/>
      <c r="K36" s="3"/>
      <c r="L36" s="3">
        <f t="shared" si="0"/>
        <v>0</v>
      </c>
      <c r="M36" s="3">
        <f t="shared" si="1"/>
        <v>0</v>
      </c>
      <c r="N36" s="3">
        <f t="shared" si="2"/>
        <v>0</v>
      </c>
      <c r="O36" s="3">
        <f t="shared" si="3"/>
        <v>0</v>
      </c>
      <c r="P36" s="3">
        <f t="shared" si="4"/>
        <v>0</v>
      </c>
      <c r="Q36" s="3">
        <f t="shared" si="5"/>
        <v>0</v>
      </c>
    </row>
    <row r="37" spans="2:17" x14ac:dyDescent="0.25">
      <c r="B37" s="7"/>
      <c r="C37" s="3"/>
      <c r="J37" s="3"/>
      <c r="K37" s="3"/>
      <c r="L37" s="3">
        <f t="shared" si="0"/>
        <v>0</v>
      </c>
      <c r="M37" s="3">
        <f t="shared" si="1"/>
        <v>0</v>
      </c>
      <c r="N37" s="3">
        <f t="shared" si="2"/>
        <v>0</v>
      </c>
      <c r="O37" s="3">
        <f t="shared" si="3"/>
        <v>0</v>
      </c>
      <c r="P37" s="3">
        <f t="shared" si="4"/>
        <v>0</v>
      </c>
      <c r="Q37" s="3">
        <f t="shared" si="5"/>
        <v>0</v>
      </c>
    </row>
    <row r="38" spans="2:17" x14ac:dyDescent="0.25">
      <c r="B38" s="1"/>
      <c r="C38" s="3"/>
      <c r="J38" s="3"/>
      <c r="K38" s="3"/>
      <c r="L38" s="3">
        <f t="shared" si="0"/>
        <v>0</v>
      </c>
      <c r="M38" s="3">
        <f t="shared" si="1"/>
        <v>0</v>
      </c>
      <c r="N38" s="3">
        <f t="shared" si="2"/>
        <v>0</v>
      </c>
      <c r="O38" s="3">
        <f t="shared" si="3"/>
        <v>0</v>
      </c>
      <c r="P38" s="3">
        <f t="shared" si="4"/>
        <v>0</v>
      </c>
      <c r="Q38" s="3">
        <f t="shared" si="5"/>
        <v>0</v>
      </c>
    </row>
    <row r="39" spans="2:17" x14ac:dyDescent="0.25">
      <c r="B39" s="1"/>
      <c r="C39" s="3"/>
      <c r="J39" s="3"/>
      <c r="K39" s="3"/>
      <c r="L39" s="3">
        <f t="shared" si="0"/>
        <v>0</v>
      </c>
      <c r="M39" s="3">
        <f t="shared" si="1"/>
        <v>0</v>
      </c>
      <c r="N39" s="3">
        <f t="shared" si="2"/>
        <v>0</v>
      </c>
      <c r="O39" s="3">
        <f t="shared" si="3"/>
        <v>0</v>
      </c>
      <c r="P39" s="3">
        <f t="shared" si="4"/>
        <v>0</v>
      </c>
      <c r="Q39" s="3">
        <f t="shared" si="5"/>
        <v>0</v>
      </c>
    </row>
    <row r="40" spans="2:17" x14ac:dyDescent="0.25">
      <c r="B40" s="1"/>
      <c r="C40" s="3"/>
      <c r="J40" s="3"/>
      <c r="K40" s="3"/>
      <c r="L40" s="3">
        <f t="shared" si="0"/>
        <v>0</v>
      </c>
      <c r="M40" s="3">
        <f t="shared" si="1"/>
        <v>0</v>
      </c>
      <c r="N40" s="3">
        <f t="shared" si="2"/>
        <v>0</v>
      </c>
      <c r="O40" s="3">
        <f t="shared" si="3"/>
        <v>0</v>
      </c>
      <c r="P40" s="3">
        <f t="shared" si="4"/>
        <v>0</v>
      </c>
      <c r="Q40" s="3">
        <f t="shared" si="5"/>
        <v>0</v>
      </c>
    </row>
    <row r="41" spans="2:17" x14ac:dyDescent="0.25">
      <c r="B41" s="1"/>
      <c r="C41" s="3"/>
      <c r="J41" s="3"/>
      <c r="K41" s="3"/>
      <c r="L41" s="3">
        <f t="shared" si="0"/>
        <v>0</v>
      </c>
      <c r="M41" s="3">
        <f t="shared" si="1"/>
        <v>0</v>
      </c>
      <c r="N41" s="3">
        <f t="shared" si="2"/>
        <v>0</v>
      </c>
      <c r="O41" s="3">
        <f t="shared" si="3"/>
        <v>0</v>
      </c>
      <c r="P41" s="3">
        <f t="shared" si="4"/>
        <v>0</v>
      </c>
      <c r="Q41" s="3">
        <f t="shared" si="5"/>
        <v>0</v>
      </c>
    </row>
    <row r="42" spans="2:17" x14ac:dyDescent="0.25">
      <c r="B42" s="1"/>
      <c r="C42" s="3"/>
      <c r="J42" s="3"/>
      <c r="K42" s="3">
        <f t="shared" ref="K42:K63" si="6">C42*$K$1</f>
        <v>0</v>
      </c>
      <c r="L42" s="3">
        <f t="shared" si="0"/>
        <v>0</v>
      </c>
      <c r="M42" s="3">
        <f t="shared" si="1"/>
        <v>0</v>
      </c>
      <c r="N42" s="3">
        <f t="shared" si="2"/>
        <v>0</v>
      </c>
      <c r="O42" s="3">
        <f t="shared" si="3"/>
        <v>0</v>
      </c>
      <c r="P42" s="3">
        <f t="shared" si="4"/>
        <v>0</v>
      </c>
      <c r="Q42" s="3">
        <f t="shared" si="5"/>
        <v>0</v>
      </c>
    </row>
    <row r="43" spans="2:17" x14ac:dyDescent="0.25">
      <c r="B43" s="7"/>
      <c r="C43" s="3"/>
      <c r="J43" s="3"/>
      <c r="K43" s="3"/>
      <c r="L43" s="3">
        <f t="shared" si="0"/>
        <v>0</v>
      </c>
      <c r="M43" s="3">
        <f t="shared" si="1"/>
        <v>0</v>
      </c>
      <c r="N43" s="3">
        <f t="shared" si="2"/>
        <v>0</v>
      </c>
      <c r="O43" s="3">
        <f t="shared" si="3"/>
        <v>0</v>
      </c>
      <c r="P43" s="3">
        <f t="shared" si="4"/>
        <v>0</v>
      </c>
      <c r="Q43" s="3">
        <f t="shared" si="5"/>
        <v>0</v>
      </c>
    </row>
    <row r="44" spans="2:17" x14ac:dyDescent="0.25">
      <c r="B44" s="1"/>
      <c r="C44" s="3"/>
      <c r="J44" s="3"/>
      <c r="K44" s="3"/>
      <c r="L44" s="3">
        <f t="shared" si="0"/>
        <v>0</v>
      </c>
      <c r="M44" s="3">
        <f t="shared" si="1"/>
        <v>0</v>
      </c>
      <c r="N44" s="3">
        <f t="shared" si="2"/>
        <v>0</v>
      </c>
      <c r="O44" s="3">
        <f t="shared" si="3"/>
        <v>0</v>
      </c>
      <c r="P44" s="3">
        <f t="shared" si="4"/>
        <v>0</v>
      </c>
      <c r="Q44" s="3">
        <f t="shared" si="5"/>
        <v>0</v>
      </c>
    </row>
    <row r="45" spans="2:17" x14ac:dyDescent="0.25">
      <c r="B45" s="1"/>
      <c r="C45" s="3"/>
      <c r="J45" s="3"/>
      <c r="K45" s="3"/>
      <c r="L45" s="3">
        <f t="shared" si="0"/>
        <v>0</v>
      </c>
      <c r="M45" s="3">
        <f t="shared" si="1"/>
        <v>0</v>
      </c>
      <c r="N45" s="3">
        <f t="shared" si="2"/>
        <v>0</v>
      </c>
      <c r="O45" s="3">
        <f t="shared" si="3"/>
        <v>0</v>
      </c>
      <c r="P45" s="3">
        <f t="shared" si="4"/>
        <v>0</v>
      </c>
      <c r="Q45" s="3">
        <f t="shared" si="5"/>
        <v>0</v>
      </c>
    </row>
    <row r="46" spans="2:17" x14ac:dyDescent="0.25">
      <c r="B46" s="1"/>
      <c r="C46" s="3"/>
      <c r="J46" s="3"/>
      <c r="K46" s="3"/>
      <c r="L46" s="3">
        <f t="shared" si="0"/>
        <v>0</v>
      </c>
      <c r="M46" s="3">
        <f t="shared" si="1"/>
        <v>0</v>
      </c>
      <c r="N46" s="3">
        <f t="shared" si="2"/>
        <v>0</v>
      </c>
      <c r="O46" s="3">
        <f t="shared" si="3"/>
        <v>0</v>
      </c>
      <c r="P46" s="3">
        <f t="shared" si="4"/>
        <v>0</v>
      </c>
      <c r="Q46" s="3">
        <f t="shared" si="5"/>
        <v>0</v>
      </c>
    </row>
    <row r="47" spans="2:17" x14ac:dyDescent="0.25">
      <c r="B47" s="1"/>
      <c r="C47" s="3"/>
      <c r="J47" s="3"/>
      <c r="K47" s="3"/>
      <c r="L47" s="3">
        <f t="shared" si="0"/>
        <v>0</v>
      </c>
      <c r="M47" s="3">
        <f t="shared" si="1"/>
        <v>0</v>
      </c>
      <c r="N47" s="3">
        <f t="shared" si="2"/>
        <v>0</v>
      </c>
      <c r="O47" s="3">
        <f t="shared" si="3"/>
        <v>0</v>
      </c>
      <c r="P47" s="3">
        <f t="shared" si="4"/>
        <v>0</v>
      </c>
      <c r="Q47" s="3">
        <f t="shared" si="5"/>
        <v>0</v>
      </c>
    </row>
    <row r="48" spans="2:17" x14ac:dyDescent="0.25">
      <c r="B48" s="1"/>
      <c r="C48" s="3"/>
      <c r="J48" s="3"/>
      <c r="K48" s="3">
        <f t="shared" si="6"/>
        <v>0</v>
      </c>
      <c r="L48" s="3">
        <f t="shared" si="0"/>
        <v>0</v>
      </c>
      <c r="M48" s="3">
        <f t="shared" si="1"/>
        <v>0</v>
      </c>
      <c r="N48" s="3">
        <f t="shared" si="2"/>
        <v>0</v>
      </c>
      <c r="O48" s="3">
        <f t="shared" si="3"/>
        <v>0</v>
      </c>
      <c r="P48" s="3">
        <f t="shared" si="4"/>
        <v>0</v>
      </c>
      <c r="Q48" s="3">
        <f t="shared" si="5"/>
        <v>0</v>
      </c>
    </row>
    <row r="49" spans="2:17" x14ac:dyDescent="0.25">
      <c r="B49" s="7"/>
      <c r="C49" s="3"/>
      <c r="J49" s="3"/>
      <c r="K49" s="3"/>
      <c r="L49" s="3">
        <f t="shared" si="0"/>
        <v>0</v>
      </c>
      <c r="M49" s="3">
        <f t="shared" si="1"/>
        <v>0</v>
      </c>
      <c r="N49" s="3">
        <f t="shared" si="2"/>
        <v>0</v>
      </c>
      <c r="O49" s="3">
        <f t="shared" si="3"/>
        <v>0</v>
      </c>
      <c r="P49" s="3">
        <f t="shared" si="4"/>
        <v>0</v>
      </c>
      <c r="Q49" s="3">
        <f t="shared" si="5"/>
        <v>0</v>
      </c>
    </row>
    <row r="50" spans="2:17" x14ac:dyDescent="0.25">
      <c r="B50" s="1"/>
      <c r="C50" s="3"/>
      <c r="J50" s="3"/>
      <c r="K50" s="3"/>
      <c r="L50" s="3">
        <f t="shared" si="0"/>
        <v>0</v>
      </c>
      <c r="M50" s="3">
        <f t="shared" si="1"/>
        <v>0</v>
      </c>
      <c r="N50" s="3">
        <f t="shared" si="2"/>
        <v>0</v>
      </c>
      <c r="O50" s="3">
        <f t="shared" si="3"/>
        <v>0</v>
      </c>
      <c r="P50" s="3">
        <f t="shared" si="4"/>
        <v>0</v>
      </c>
      <c r="Q50" s="3">
        <f t="shared" si="5"/>
        <v>0</v>
      </c>
    </row>
    <row r="51" spans="2:17" x14ac:dyDescent="0.25">
      <c r="B51" s="1"/>
      <c r="C51" s="3"/>
      <c r="J51" s="3"/>
      <c r="K51" s="3"/>
      <c r="L51" s="3">
        <f t="shared" si="0"/>
        <v>0</v>
      </c>
      <c r="M51" s="3">
        <f t="shared" si="1"/>
        <v>0</v>
      </c>
      <c r="N51" s="3">
        <f t="shared" si="2"/>
        <v>0</v>
      </c>
      <c r="O51" s="3">
        <f t="shared" si="3"/>
        <v>0</v>
      </c>
      <c r="P51" s="3">
        <f t="shared" si="4"/>
        <v>0</v>
      </c>
      <c r="Q51" s="3">
        <f t="shared" si="5"/>
        <v>0</v>
      </c>
    </row>
    <row r="52" spans="2:17" x14ac:dyDescent="0.25">
      <c r="B52" s="1"/>
      <c r="C52" s="3"/>
      <c r="J52" s="3"/>
      <c r="K52" s="3"/>
      <c r="L52" s="3">
        <f t="shared" si="0"/>
        <v>0</v>
      </c>
      <c r="M52" s="3">
        <f t="shared" si="1"/>
        <v>0</v>
      </c>
      <c r="N52" s="3">
        <f t="shared" si="2"/>
        <v>0</v>
      </c>
      <c r="O52" s="3">
        <f t="shared" si="3"/>
        <v>0</v>
      </c>
      <c r="P52" s="3">
        <f t="shared" si="4"/>
        <v>0</v>
      </c>
      <c r="Q52" s="3">
        <f t="shared" si="5"/>
        <v>0</v>
      </c>
    </row>
    <row r="53" spans="2:17" x14ac:dyDescent="0.25">
      <c r="B53" s="1"/>
      <c r="C53" s="3"/>
      <c r="J53" s="3"/>
      <c r="K53" s="3"/>
      <c r="L53" s="3">
        <f t="shared" si="0"/>
        <v>0</v>
      </c>
      <c r="M53" s="3">
        <f t="shared" si="1"/>
        <v>0</v>
      </c>
      <c r="N53" s="3">
        <f t="shared" si="2"/>
        <v>0</v>
      </c>
      <c r="O53" s="3">
        <f t="shared" si="3"/>
        <v>0</v>
      </c>
      <c r="P53" s="3">
        <f t="shared" si="4"/>
        <v>0</v>
      </c>
      <c r="Q53" s="3">
        <f t="shared" si="5"/>
        <v>0</v>
      </c>
    </row>
    <row r="54" spans="2:17" x14ac:dyDescent="0.25">
      <c r="B54" s="1"/>
      <c r="C54" s="3"/>
      <c r="J54" s="3"/>
      <c r="K54" s="3">
        <f t="shared" si="6"/>
        <v>0</v>
      </c>
      <c r="L54" s="3">
        <f t="shared" si="0"/>
        <v>0</v>
      </c>
      <c r="M54" s="3">
        <f t="shared" si="1"/>
        <v>0</v>
      </c>
      <c r="N54" s="3">
        <f t="shared" si="2"/>
        <v>0</v>
      </c>
      <c r="O54" s="3">
        <f t="shared" si="3"/>
        <v>0</v>
      </c>
      <c r="P54" s="3">
        <f t="shared" si="4"/>
        <v>0</v>
      </c>
      <c r="Q54" s="3">
        <f t="shared" si="5"/>
        <v>0</v>
      </c>
    </row>
    <row r="55" spans="2:17" x14ac:dyDescent="0.25">
      <c r="B55" s="1"/>
      <c r="C55" s="3"/>
      <c r="J55" s="3">
        <f t="shared" ref="J55:J65" si="7">C55*$J$1</f>
        <v>0</v>
      </c>
      <c r="K55" s="3"/>
      <c r="L55" s="3">
        <f t="shared" si="0"/>
        <v>0</v>
      </c>
      <c r="M55" s="3">
        <f t="shared" si="1"/>
        <v>0</v>
      </c>
      <c r="N55" s="3">
        <f t="shared" si="2"/>
        <v>0</v>
      </c>
      <c r="O55" s="3">
        <f t="shared" si="3"/>
        <v>0</v>
      </c>
      <c r="P55" s="3">
        <f t="shared" si="4"/>
        <v>0</v>
      </c>
      <c r="Q55" s="3">
        <f t="shared" si="5"/>
        <v>0</v>
      </c>
    </row>
    <row r="56" spans="2:17" x14ac:dyDescent="0.25">
      <c r="B56" s="7"/>
      <c r="C56" s="3"/>
      <c r="J56" s="3"/>
      <c r="K56" s="3">
        <f t="shared" si="6"/>
        <v>0</v>
      </c>
      <c r="L56" s="3">
        <f t="shared" si="0"/>
        <v>0</v>
      </c>
      <c r="M56" s="3">
        <f t="shared" si="1"/>
        <v>0</v>
      </c>
      <c r="N56" s="3">
        <f t="shared" si="2"/>
        <v>0</v>
      </c>
      <c r="O56" s="3">
        <f t="shared" si="3"/>
        <v>0</v>
      </c>
      <c r="P56" s="3">
        <f t="shared" si="4"/>
        <v>0</v>
      </c>
      <c r="Q56" s="3">
        <f t="shared" si="5"/>
        <v>0</v>
      </c>
    </row>
    <row r="57" spans="2:17" x14ac:dyDescent="0.25">
      <c r="B57" s="1"/>
      <c r="C57" s="3"/>
      <c r="J57" s="3"/>
      <c r="K57" s="3"/>
      <c r="L57" s="3">
        <f t="shared" si="0"/>
        <v>0</v>
      </c>
      <c r="M57" s="3">
        <f t="shared" si="1"/>
        <v>0</v>
      </c>
      <c r="N57" s="3">
        <f t="shared" si="2"/>
        <v>0</v>
      </c>
      <c r="O57" s="3">
        <f t="shared" si="3"/>
        <v>0</v>
      </c>
      <c r="P57" s="3">
        <f t="shared" si="4"/>
        <v>0</v>
      </c>
      <c r="Q57" s="3">
        <f t="shared" si="5"/>
        <v>0</v>
      </c>
    </row>
    <row r="58" spans="2:17" x14ac:dyDescent="0.25">
      <c r="B58" s="1"/>
      <c r="C58" s="3"/>
      <c r="J58" s="3"/>
      <c r="K58" s="3"/>
      <c r="L58" s="3">
        <f t="shared" si="0"/>
        <v>0</v>
      </c>
      <c r="M58" s="3">
        <f t="shared" si="1"/>
        <v>0</v>
      </c>
      <c r="N58" s="3">
        <f t="shared" si="2"/>
        <v>0</v>
      </c>
      <c r="O58" s="3">
        <f t="shared" si="3"/>
        <v>0</v>
      </c>
      <c r="P58" s="3">
        <f t="shared" si="4"/>
        <v>0</v>
      </c>
      <c r="Q58" s="3">
        <f t="shared" si="5"/>
        <v>0</v>
      </c>
    </row>
    <row r="59" spans="2:17" x14ac:dyDescent="0.25">
      <c r="B59" s="1"/>
      <c r="C59" s="3"/>
      <c r="J59" s="3"/>
      <c r="K59" s="3"/>
      <c r="L59" s="3">
        <f t="shared" si="0"/>
        <v>0</v>
      </c>
      <c r="M59" s="3">
        <f t="shared" si="1"/>
        <v>0</v>
      </c>
      <c r="N59" s="3">
        <f t="shared" si="2"/>
        <v>0</v>
      </c>
      <c r="O59" s="3">
        <f t="shared" si="3"/>
        <v>0</v>
      </c>
      <c r="P59" s="3">
        <f t="shared" si="4"/>
        <v>0</v>
      </c>
      <c r="Q59" s="3">
        <f t="shared" si="5"/>
        <v>0</v>
      </c>
    </row>
    <row r="60" spans="2:17" x14ac:dyDescent="0.25">
      <c r="B60" s="7"/>
      <c r="C60" s="3"/>
      <c r="J60" s="3"/>
      <c r="K60" s="3">
        <f t="shared" si="6"/>
        <v>0</v>
      </c>
      <c r="L60" s="3">
        <f t="shared" si="0"/>
        <v>0</v>
      </c>
      <c r="M60" s="3">
        <f t="shared" si="1"/>
        <v>0</v>
      </c>
      <c r="N60" s="3">
        <f t="shared" si="2"/>
        <v>0</v>
      </c>
      <c r="O60" s="3">
        <f t="shared" si="3"/>
        <v>0</v>
      </c>
      <c r="P60" s="3">
        <f t="shared" si="4"/>
        <v>0</v>
      </c>
      <c r="Q60" s="3">
        <f t="shared" si="5"/>
        <v>0</v>
      </c>
    </row>
    <row r="61" spans="2:17" x14ac:dyDescent="0.25">
      <c r="B61" s="1"/>
      <c r="C61" s="3"/>
      <c r="J61" s="3"/>
      <c r="K61" s="3"/>
      <c r="L61" s="3">
        <f t="shared" si="0"/>
        <v>0</v>
      </c>
      <c r="M61" s="3">
        <f t="shared" si="1"/>
        <v>0</v>
      </c>
      <c r="N61" s="3">
        <f t="shared" si="2"/>
        <v>0</v>
      </c>
      <c r="O61" s="3">
        <f t="shared" si="3"/>
        <v>0</v>
      </c>
      <c r="P61" s="3">
        <f t="shared" si="4"/>
        <v>0</v>
      </c>
      <c r="Q61" s="3">
        <f t="shared" si="5"/>
        <v>0</v>
      </c>
    </row>
    <row r="62" spans="2:17" x14ac:dyDescent="0.25">
      <c r="B62" s="1"/>
      <c r="C62" s="3"/>
      <c r="J62" s="3">
        <f t="shared" si="7"/>
        <v>0</v>
      </c>
      <c r="K62" s="3"/>
      <c r="L62" s="3">
        <f t="shared" si="0"/>
        <v>0</v>
      </c>
      <c r="M62" s="3">
        <f t="shared" si="1"/>
        <v>0</v>
      </c>
      <c r="N62" s="3">
        <f t="shared" si="2"/>
        <v>0</v>
      </c>
      <c r="O62" s="3">
        <f t="shared" si="3"/>
        <v>0</v>
      </c>
      <c r="P62" s="3">
        <f t="shared" si="4"/>
        <v>0</v>
      </c>
      <c r="Q62" s="3">
        <f t="shared" si="5"/>
        <v>0</v>
      </c>
    </row>
    <row r="63" spans="2:17" x14ac:dyDescent="0.25">
      <c r="B63" s="1"/>
      <c r="C63" s="3"/>
      <c r="J63" s="3"/>
      <c r="K63" s="3">
        <f t="shared" si="6"/>
        <v>0</v>
      </c>
      <c r="L63" s="3">
        <f t="shared" si="0"/>
        <v>0</v>
      </c>
      <c r="M63" s="3">
        <f t="shared" si="1"/>
        <v>0</v>
      </c>
      <c r="N63" s="3">
        <f t="shared" si="2"/>
        <v>0</v>
      </c>
      <c r="O63" s="3">
        <f t="shared" si="3"/>
        <v>0</v>
      </c>
      <c r="P63" s="3">
        <f t="shared" si="4"/>
        <v>0</v>
      </c>
      <c r="Q63" s="3">
        <f t="shared" si="5"/>
        <v>0</v>
      </c>
    </row>
    <row r="64" spans="2:17" x14ac:dyDescent="0.25">
      <c r="B64" s="1"/>
      <c r="C64" s="3"/>
      <c r="J64" s="3"/>
      <c r="K64" s="3"/>
      <c r="L64" s="3">
        <f t="shared" si="0"/>
        <v>0</v>
      </c>
      <c r="M64" s="3">
        <f t="shared" si="1"/>
        <v>0</v>
      </c>
      <c r="N64" s="3">
        <f t="shared" si="2"/>
        <v>0</v>
      </c>
      <c r="O64" s="3">
        <f t="shared" si="3"/>
        <v>0</v>
      </c>
      <c r="P64" s="3">
        <f t="shared" si="4"/>
        <v>0</v>
      </c>
      <c r="Q64" s="3">
        <f t="shared" si="5"/>
        <v>0</v>
      </c>
    </row>
    <row r="65" spans="2:17" x14ac:dyDescent="0.25">
      <c r="B65" s="1"/>
      <c r="C65" s="3"/>
      <c r="J65" s="3">
        <f t="shared" si="7"/>
        <v>0</v>
      </c>
      <c r="K65" s="3"/>
      <c r="L65" s="3">
        <f t="shared" si="0"/>
        <v>0</v>
      </c>
      <c r="M65" s="3">
        <f t="shared" si="1"/>
        <v>0</v>
      </c>
      <c r="N65" s="3">
        <f t="shared" si="2"/>
        <v>0</v>
      </c>
      <c r="O65" s="3">
        <f t="shared" si="3"/>
        <v>0</v>
      </c>
      <c r="P65" s="3">
        <f t="shared" si="4"/>
        <v>0</v>
      </c>
      <c r="Q65" s="3">
        <f t="shared" si="5"/>
        <v>0</v>
      </c>
    </row>
    <row r="66" spans="2:17" x14ac:dyDescent="0.25">
      <c r="B66" s="1"/>
      <c r="C66" s="3"/>
      <c r="J66" s="3"/>
      <c r="K66" s="3"/>
      <c r="L66" s="3">
        <f t="shared" si="0"/>
        <v>0</v>
      </c>
      <c r="M66" s="3">
        <f t="shared" si="1"/>
        <v>0</v>
      </c>
      <c r="N66" s="3">
        <f t="shared" si="2"/>
        <v>0</v>
      </c>
      <c r="O66" s="3">
        <f t="shared" si="3"/>
        <v>0</v>
      </c>
      <c r="P66" s="3">
        <f t="shared" si="4"/>
        <v>0</v>
      </c>
      <c r="Q66" s="3">
        <f t="shared" si="5"/>
        <v>0</v>
      </c>
    </row>
    <row r="67" spans="2:17" x14ac:dyDescent="0.25">
      <c r="B67" s="1"/>
      <c r="C67" s="3"/>
      <c r="J67" s="3"/>
      <c r="K67" s="3"/>
      <c r="L67" s="3">
        <f t="shared" si="0"/>
        <v>0</v>
      </c>
      <c r="M67" s="3">
        <f t="shared" si="1"/>
        <v>0</v>
      </c>
      <c r="N67" s="3">
        <f t="shared" si="2"/>
        <v>0</v>
      </c>
      <c r="O67" s="3">
        <f t="shared" si="3"/>
        <v>0</v>
      </c>
      <c r="P67" s="3">
        <f t="shared" si="4"/>
        <v>0</v>
      </c>
      <c r="Q67" s="3">
        <f t="shared" si="5"/>
        <v>0</v>
      </c>
    </row>
    <row r="68" spans="2:17" x14ac:dyDescent="0.25">
      <c r="B68" s="7"/>
      <c r="C68" s="3"/>
      <c r="J68" s="3"/>
      <c r="K68" s="3"/>
      <c r="L68" s="3">
        <f t="shared" ref="L68:L132" si="8">C68*$L$1</f>
        <v>0</v>
      </c>
      <c r="M68" s="3">
        <f t="shared" ref="M68:M132" si="9">C68*$M$1</f>
        <v>0</v>
      </c>
      <c r="N68" s="3">
        <f t="shared" ref="N68:N132" si="10">C68*$N$1</f>
        <v>0</v>
      </c>
      <c r="O68" s="3">
        <f t="shared" ref="O68:O132" si="11">C68*$O$1</f>
        <v>0</v>
      </c>
      <c r="P68" s="3">
        <f t="shared" ref="P68:P132" si="12">C68*$P$1</f>
        <v>0</v>
      </c>
      <c r="Q68" s="3">
        <f t="shared" ref="Q68:Q132" si="13">C68*$Q$1</f>
        <v>0</v>
      </c>
    </row>
    <row r="69" spans="2:17" x14ac:dyDescent="0.25">
      <c r="B69" s="6"/>
      <c r="C69" s="3"/>
      <c r="J69" s="3"/>
      <c r="K69" s="3"/>
      <c r="L69" s="3">
        <f t="shared" si="8"/>
        <v>0</v>
      </c>
      <c r="M69" s="3">
        <f t="shared" si="9"/>
        <v>0</v>
      </c>
      <c r="N69" s="3">
        <f t="shared" si="10"/>
        <v>0</v>
      </c>
      <c r="O69" s="3">
        <f t="shared" si="11"/>
        <v>0</v>
      </c>
      <c r="P69" s="3">
        <f t="shared" si="12"/>
        <v>0</v>
      </c>
      <c r="Q69" s="3">
        <f t="shared" si="13"/>
        <v>0</v>
      </c>
    </row>
    <row r="70" spans="2:17" x14ac:dyDescent="0.25">
      <c r="B70" s="6"/>
      <c r="C70" s="3"/>
      <c r="J70" s="3"/>
      <c r="K70" s="3">
        <f t="shared" ref="K70:K132" si="14">C70*$K$1</f>
        <v>0</v>
      </c>
      <c r="L70" s="3">
        <f t="shared" si="8"/>
        <v>0</v>
      </c>
      <c r="M70" s="3">
        <f t="shared" si="9"/>
        <v>0</v>
      </c>
      <c r="N70" s="3">
        <f t="shared" si="10"/>
        <v>0</v>
      </c>
      <c r="O70" s="3">
        <f t="shared" si="11"/>
        <v>0</v>
      </c>
      <c r="P70" s="3">
        <f t="shared" si="12"/>
        <v>0</v>
      </c>
      <c r="Q70" s="3">
        <f t="shared" si="13"/>
        <v>0</v>
      </c>
    </row>
    <row r="71" spans="2:17" x14ac:dyDescent="0.25">
      <c r="B71" s="1"/>
      <c r="C71" s="3"/>
      <c r="J71" s="3"/>
      <c r="K71" s="3"/>
      <c r="L71" s="3">
        <f t="shared" si="8"/>
        <v>0</v>
      </c>
      <c r="M71" s="3">
        <f t="shared" si="9"/>
        <v>0</v>
      </c>
      <c r="N71" s="3">
        <f t="shared" si="10"/>
        <v>0</v>
      </c>
      <c r="O71" s="3">
        <f t="shared" si="11"/>
        <v>0</v>
      </c>
      <c r="P71" s="3">
        <f t="shared" si="12"/>
        <v>0</v>
      </c>
      <c r="Q71" s="3">
        <f t="shared" si="13"/>
        <v>0</v>
      </c>
    </row>
    <row r="72" spans="2:17" x14ac:dyDescent="0.25">
      <c r="B72" s="1"/>
      <c r="C72" s="3"/>
      <c r="J72" s="3"/>
      <c r="K72" s="3"/>
      <c r="L72" s="3">
        <f t="shared" si="8"/>
        <v>0</v>
      </c>
      <c r="M72" s="3">
        <f t="shared" si="9"/>
        <v>0</v>
      </c>
      <c r="N72" s="3">
        <f t="shared" si="10"/>
        <v>0</v>
      </c>
      <c r="O72" s="3">
        <f t="shared" si="11"/>
        <v>0</v>
      </c>
      <c r="P72" s="3">
        <f t="shared" si="12"/>
        <v>0</v>
      </c>
      <c r="Q72" s="3">
        <f t="shared" si="13"/>
        <v>0</v>
      </c>
    </row>
    <row r="73" spans="2:17" x14ac:dyDescent="0.25">
      <c r="B73" s="6"/>
      <c r="C73" s="3"/>
      <c r="J73" s="3">
        <f t="shared" ref="J73:J117" si="15">C73*$J$1</f>
        <v>0</v>
      </c>
      <c r="K73" s="3"/>
      <c r="L73" s="3">
        <f t="shared" si="8"/>
        <v>0</v>
      </c>
      <c r="M73" s="3">
        <f t="shared" si="9"/>
        <v>0</v>
      </c>
      <c r="N73" s="3">
        <f t="shared" si="10"/>
        <v>0</v>
      </c>
      <c r="O73" s="3">
        <f t="shared" si="11"/>
        <v>0</v>
      </c>
      <c r="P73" s="3">
        <f t="shared" si="12"/>
        <v>0</v>
      </c>
      <c r="Q73" s="3">
        <f t="shared" si="13"/>
        <v>0</v>
      </c>
    </row>
    <row r="74" spans="2:17" x14ac:dyDescent="0.25">
      <c r="B74" s="1"/>
      <c r="C74" s="3"/>
      <c r="J74" s="3"/>
      <c r="K74" s="3"/>
      <c r="L74" s="3">
        <f t="shared" si="8"/>
        <v>0</v>
      </c>
      <c r="M74" s="3">
        <f t="shared" si="9"/>
        <v>0</v>
      </c>
      <c r="N74" s="3">
        <f t="shared" si="10"/>
        <v>0</v>
      </c>
      <c r="O74" s="3">
        <f t="shared" si="11"/>
        <v>0</v>
      </c>
      <c r="P74" s="3">
        <f t="shared" si="12"/>
        <v>0</v>
      </c>
      <c r="Q74" s="3">
        <f t="shared" si="13"/>
        <v>0</v>
      </c>
    </row>
    <row r="75" spans="2:17" x14ac:dyDescent="0.25">
      <c r="B75" s="6"/>
      <c r="C75" s="3"/>
      <c r="J75" s="3"/>
      <c r="K75" s="3"/>
      <c r="L75" s="3">
        <f t="shared" si="8"/>
        <v>0</v>
      </c>
      <c r="M75" s="3">
        <f t="shared" si="9"/>
        <v>0</v>
      </c>
      <c r="N75" s="3">
        <f t="shared" si="10"/>
        <v>0</v>
      </c>
      <c r="O75" s="3">
        <f t="shared" si="11"/>
        <v>0</v>
      </c>
      <c r="P75" s="3">
        <f t="shared" si="12"/>
        <v>0</v>
      </c>
      <c r="Q75" s="3">
        <f t="shared" si="13"/>
        <v>0</v>
      </c>
    </row>
    <row r="76" spans="2:17" x14ac:dyDescent="0.25">
      <c r="B76" s="7"/>
      <c r="C76" s="3"/>
      <c r="J76" s="3"/>
      <c r="K76" s="3"/>
      <c r="L76" s="3">
        <f t="shared" si="8"/>
        <v>0</v>
      </c>
      <c r="M76" s="3">
        <f t="shared" si="9"/>
        <v>0</v>
      </c>
      <c r="N76" s="3">
        <f t="shared" si="10"/>
        <v>0</v>
      </c>
      <c r="O76" s="3">
        <f t="shared" si="11"/>
        <v>0</v>
      </c>
      <c r="P76" s="3">
        <f t="shared" si="12"/>
        <v>0</v>
      </c>
      <c r="Q76" s="3">
        <f t="shared" si="13"/>
        <v>0</v>
      </c>
    </row>
    <row r="77" spans="2:17" x14ac:dyDescent="0.25">
      <c r="B77" s="6"/>
      <c r="C77" s="3"/>
      <c r="J77" s="3"/>
      <c r="K77" s="3"/>
      <c r="L77" s="3">
        <f t="shared" si="8"/>
        <v>0</v>
      </c>
      <c r="M77" s="3">
        <f t="shared" si="9"/>
        <v>0</v>
      </c>
      <c r="N77" s="3">
        <f t="shared" si="10"/>
        <v>0</v>
      </c>
      <c r="O77" s="3">
        <f t="shared" si="11"/>
        <v>0</v>
      </c>
      <c r="P77" s="3">
        <f t="shared" si="12"/>
        <v>0</v>
      </c>
      <c r="Q77" s="3">
        <f t="shared" si="13"/>
        <v>0</v>
      </c>
    </row>
    <row r="78" spans="2:17" x14ac:dyDescent="0.25">
      <c r="B78" s="6"/>
      <c r="C78" s="3"/>
      <c r="J78" s="3"/>
      <c r="K78" s="3"/>
      <c r="L78" s="3">
        <f t="shared" si="8"/>
        <v>0</v>
      </c>
      <c r="M78" s="3">
        <f t="shared" si="9"/>
        <v>0</v>
      </c>
      <c r="N78" s="3">
        <f t="shared" si="10"/>
        <v>0</v>
      </c>
      <c r="O78" s="3">
        <f t="shared" si="11"/>
        <v>0</v>
      </c>
      <c r="P78" s="3">
        <f t="shared" si="12"/>
        <v>0</v>
      </c>
      <c r="Q78" s="3">
        <f t="shared" si="13"/>
        <v>0</v>
      </c>
    </row>
    <row r="79" spans="2:17" x14ac:dyDescent="0.25">
      <c r="B79" s="6"/>
      <c r="C79" s="3"/>
      <c r="J79" s="3"/>
      <c r="K79" s="3"/>
      <c r="L79" s="3">
        <f t="shared" si="8"/>
        <v>0</v>
      </c>
      <c r="M79" s="3">
        <f t="shared" si="9"/>
        <v>0</v>
      </c>
      <c r="N79" s="3">
        <f t="shared" si="10"/>
        <v>0</v>
      </c>
      <c r="O79" s="3">
        <f t="shared" si="11"/>
        <v>0</v>
      </c>
      <c r="P79" s="3">
        <f t="shared" si="12"/>
        <v>0</v>
      </c>
      <c r="Q79" s="3">
        <f t="shared" si="13"/>
        <v>0</v>
      </c>
    </row>
    <row r="80" spans="2:17" x14ac:dyDescent="0.25">
      <c r="B80" s="1"/>
      <c r="C80" s="3"/>
      <c r="J80" s="3"/>
      <c r="K80" s="3">
        <f t="shared" si="14"/>
        <v>0</v>
      </c>
      <c r="L80" s="3">
        <f t="shared" si="8"/>
        <v>0</v>
      </c>
      <c r="M80" s="3">
        <f t="shared" si="9"/>
        <v>0</v>
      </c>
      <c r="N80" s="3">
        <f t="shared" si="10"/>
        <v>0</v>
      </c>
      <c r="O80" s="3">
        <f t="shared" si="11"/>
        <v>0</v>
      </c>
      <c r="P80" s="3">
        <f t="shared" si="12"/>
        <v>0</v>
      </c>
      <c r="Q80" s="3">
        <f t="shared" si="13"/>
        <v>0</v>
      </c>
    </row>
    <row r="81" spans="2:17" x14ac:dyDescent="0.25">
      <c r="B81" s="6"/>
      <c r="C81" s="3"/>
      <c r="J81" s="3"/>
      <c r="K81" s="3"/>
      <c r="L81" s="3">
        <f t="shared" si="8"/>
        <v>0</v>
      </c>
      <c r="M81" s="3">
        <f t="shared" si="9"/>
        <v>0</v>
      </c>
      <c r="N81" s="3">
        <f t="shared" si="10"/>
        <v>0</v>
      </c>
      <c r="O81" s="3">
        <f t="shared" si="11"/>
        <v>0</v>
      </c>
      <c r="P81" s="3">
        <f t="shared" si="12"/>
        <v>0</v>
      </c>
      <c r="Q81" s="3">
        <f t="shared" si="13"/>
        <v>0</v>
      </c>
    </row>
    <row r="82" spans="2:17" x14ac:dyDescent="0.25">
      <c r="B82" s="7"/>
      <c r="C82" s="3"/>
      <c r="J82" s="3"/>
      <c r="K82" s="3"/>
      <c r="L82" s="3">
        <f t="shared" si="8"/>
        <v>0</v>
      </c>
      <c r="M82" s="3">
        <f t="shared" si="9"/>
        <v>0</v>
      </c>
      <c r="N82" s="3">
        <f t="shared" si="10"/>
        <v>0</v>
      </c>
      <c r="O82" s="3">
        <f t="shared" si="11"/>
        <v>0</v>
      </c>
      <c r="P82" s="3">
        <f t="shared" si="12"/>
        <v>0</v>
      </c>
      <c r="Q82" s="3">
        <f t="shared" si="13"/>
        <v>0</v>
      </c>
    </row>
    <row r="83" spans="2:17" x14ac:dyDescent="0.25">
      <c r="B83" s="6"/>
      <c r="C83" s="3"/>
      <c r="J83" s="3"/>
      <c r="K83" s="3"/>
      <c r="L83" s="3">
        <f t="shared" si="8"/>
        <v>0</v>
      </c>
      <c r="M83" s="3">
        <f t="shared" si="9"/>
        <v>0</v>
      </c>
      <c r="N83" s="3">
        <f t="shared" si="10"/>
        <v>0</v>
      </c>
      <c r="O83" s="3">
        <f t="shared" si="11"/>
        <v>0</v>
      </c>
      <c r="P83" s="3">
        <f t="shared" si="12"/>
        <v>0</v>
      </c>
      <c r="Q83" s="3">
        <f t="shared" si="13"/>
        <v>0</v>
      </c>
    </row>
    <row r="84" spans="2:17" x14ac:dyDescent="0.25">
      <c r="B84" s="1"/>
      <c r="C84" s="3"/>
      <c r="J84" s="3"/>
      <c r="K84" s="3"/>
      <c r="L84" s="3">
        <f t="shared" si="8"/>
        <v>0</v>
      </c>
      <c r="M84" s="3">
        <f t="shared" si="9"/>
        <v>0</v>
      </c>
      <c r="N84" s="3">
        <f t="shared" si="10"/>
        <v>0</v>
      </c>
      <c r="O84" s="3">
        <f t="shared" si="11"/>
        <v>0</v>
      </c>
      <c r="P84" s="3">
        <f t="shared" si="12"/>
        <v>0</v>
      </c>
      <c r="Q84" s="3">
        <f t="shared" si="13"/>
        <v>0</v>
      </c>
    </row>
    <row r="85" spans="2:17" x14ac:dyDescent="0.25">
      <c r="B85" s="1"/>
      <c r="C85" s="3"/>
      <c r="J85" s="3"/>
      <c r="K85" s="3"/>
      <c r="L85" s="3">
        <f t="shared" si="8"/>
        <v>0</v>
      </c>
      <c r="M85" s="3">
        <f t="shared" si="9"/>
        <v>0</v>
      </c>
      <c r="N85" s="3">
        <f t="shared" si="10"/>
        <v>0</v>
      </c>
      <c r="O85" s="3">
        <f t="shared" si="11"/>
        <v>0</v>
      </c>
      <c r="P85" s="3">
        <f t="shared" si="12"/>
        <v>0</v>
      </c>
      <c r="Q85" s="3">
        <f t="shared" si="13"/>
        <v>0</v>
      </c>
    </row>
    <row r="86" spans="2:17" x14ac:dyDescent="0.25">
      <c r="B86" s="6"/>
      <c r="C86" s="3"/>
      <c r="J86" s="3"/>
      <c r="K86" s="3">
        <f t="shared" si="14"/>
        <v>0</v>
      </c>
      <c r="L86" s="3">
        <f t="shared" si="8"/>
        <v>0</v>
      </c>
      <c r="M86" s="3">
        <f t="shared" si="9"/>
        <v>0</v>
      </c>
      <c r="N86" s="3">
        <f t="shared" si="10"/>
        <v>0</v>
      </c>
      <c r="O86" s="3">
        <f t="shared" si="11"/>
        <v>0</v>
      </c>
      <c r="P86" s="3">
        <f t="shared" si="12"/>
        <v>0</v>
      </c>
      <c r="Q86" s="3">
        <f t="shared" si="13"/>
        <v>0</v>
      </c>
    </row>
    <row r="87" spans="2:17" x14ac:dyDescent="0.25">
      <c r="B87" s="1"/>
      <c r="C87" s="3"/>
      <c r="J87" s="3"/>
      <c r="K87" s="3"/>
      <c r="L87" s="3">
        <f t="shared" si="8"/>
        <v>0</v>
      </c>
      <c r="M87" s="3">
        <f t="shared" si="9"/>
        <v>0</v>
      </c>
      <c r="N87" s="3">
        <f t="shared" si="10"/>
        <v>0</v>
      </c>
      <c r="O87" s="3">
        <f t="shared" si="11"/>
        <v>0</v>
      </c>
      <c r="P87" s="3">
        <f t="shared" si="12"/>
        <v>0</v>
      </c>
      <c r="Q87" s="3">
        <f t="shared" si="13"/>
        <v>0</v>
      </c>
    </row>
    <row r="88" spans="2:17" x14ac:dyDescent="0.25">
      <c r="B88" s="7"/>
      <c r="C88" s="3"/>
      <c r="J88" s="3"/>
      <c r="K88" s="3"/>
      <c r="L88" s="3">
        <f t="shared" si="8"/>
        <v>0</v>
      </c>
      <c r="M88" s="3">
        <f t="shared" si="9"/>
        <v>0</v>
      </c>
      <c r="N88" s="3">
        <f t="shared" si="10"/>
        <v>0</v>
      </c>
      <c r="O88" s="3">
        <f t="shared" si="11"/>
        <v>0</v>
      </c>
      <c r="P88" s="3">
        <f t="shared" si="12"/>
        <v>0</v>
      </c>
      <c r="Q88" s="3">
        <f t="shared" si="13"/>
        <v>0</v>
      </c>
    </row>
    <row r="89" spans="2:17" x14ac:dyDescent="0.25">
      <c r="B89" s="6"/>
      <c r="C89" s="3"/>
      <c r="J89" s="3"/>
      <c r="K89" s="3"/>
      <c r="L89" s="3">
        <f t="shared" si="8"/>
        <v>0</v>
      </c>
      <c r="M89" s="3">
        <f t="shared" si="9"/>
        <v>0</v>
      </c>
      <c r="N89" s="3">
        <f t="shared" si="10"/>
        <v>0</v>
      </c>
      <c r="O89" s="3">
        <f t="shared" si="11"/>
        <v>0</v>
      </c>
      <c r="P89" s="3">
        <f t="shared" si="12"/>
        <v>0</v>
      </c>
      <c r="Q89" s="3">
        <f t="shared" si="13"/>
        <v>0</v>
      </c>
    </row>
    <row r="90" spans="2:17" x14ac:dyDescent="0.25">
      <c r="B90" s="1"/>
      <c r="C90" s="3"/>
      <c r="J90" s="3"/>
      <c r="K90" s="3">
        <f t="shared" si="14"/>
        <v>0</v>
      </c>
      <c r="L90" s="3">
        <f t="shared" si="8"/>
        <v>0</v>
      </c>
      <c r="M90" s="3">
        <f t="shared" si="9"/>
        <v>0</v>
      </c>
      <c r="N90" s="3">
        <f t="shared" si="10"/>
        <v>0</v>
      </c>
      <c r="O90" s="3">
        <f t="shared" si="11"/>
        <v>0</v>
      </c>
      <c r="P90" s="3">
        <f t="shared" si="12"/>
        <v>0</v>
      </c>
      <c r="Q90" s="3">
        <f t="shared" si="13"/>
        <v>0</v>
      </c>
    </row>
    <row r="91" spans="2:17" x14ac:dyDescent="0.25">
      <c r="B91" s="1"/>
      <c r="C91" s="3"/>
      <c r="J91" s="3"/>
      <c r="K91" s="3"/>
      <c r="L91" s="3">
        <f t="shared" si="8"/>
        <v>0</v>
      </c>
      <c r="M91" s="3">
        <f t="shared" si="9"/>
        <v>0</v>
      </c>
      <c r="N91" s="3">
        <f t="shared" si="10"/>
        <v>0</v>
      </c>
      <c r="O91" s="3">
        <f t="shared" si="11"/>
        <v>0</v>
      </c>
      <c r="P91" s="3">
        <f t="shared" si="12"/>
        <v>0</v>
      </c>
      <c r="Q91" s="3">
        <f t="shared" si="13"/>
        <v>0</v>
      </c>
    </row>
    <row r="92" spans="2:17" x14ac:dyDescent="0.25">
      <c r="B92" s="6"/>
      <c r="C92" s="3"/>
      <c r="J92" s="3">
        <f t="shared" si="15"/>
        <v>0</v>
      </c>
      <c r="K92" s="3"/>
      <c r="L92" s="3">
        <f t="shared" si="8"/>
        <v>0</v>
      </c>
      <c r="M92" s="3">
        <f t="shared" si="9"/>
        <v>0</v>
      </c>
      <c r="N92" s="3">
        <f t="shared" si="10"/>
        <v>0</v>
      </c>
      <c r="O92" s="3">
        <f t="shared" si="11"/>
        <v>0</v>
      </c>
      <c r="P92" s="3">
        <f t="shared" si="12"/>
        <v>0</v>
      </c>
      <c r="Q92" s="3">
        <f t="shared" si="13"/>
        <v>0</v>
      </c>
    </row>
    <row r="93" spans="2:17" x14ac:dyDescent="0.25">
      <c r="B93" s="1"/>
      <c r="C93" s="3"/>
      <c r="J93" s="3"/>
      <c r="K93" s="3">
        <f t="shared" si="14"/>
        <v>0</v>
      </c>
      <c r="L93" s="3">
        <f t="shared" si="8"/>
        <v>0</v>
      </c>
      <c r="M93" s="3">
        <f t="shared" si="9"/>
        <v>0</v>
      </c>
      <c r="N93" s="3">
        <f t="shared" si="10"/>
        <v>0</v>
      </c>
      <c r="O93" s="3">
        <f t="shared" si="11"/>
        <v>0</v>
      </c>
      <c r="P93" s="3">
        <f t="shared" si="12"/>
        <v>0</v>
      </c>
      <c r="Q93" s="3">
        <f t="shared" si="13"/>
        <v>0</v>
      </c>
    </row>
    <row r="94" spans="2:17" x14ac:dyDescent="0.25">
      <c r="B94" s="1"/>
      <c r="C94" s="3"/>
      <c r="J94" s="3"/>
      <c r="K94" s="3"/>
      <c r="L94" s="3">
        <f t="shared" si="8"/>
        <v>0</v>
      </c>
      <c r="M94" s="3">
        <f t="shared" si="9"/>
        <v>0</v>
      </c>
      <c r="N94" s="3">
        <f t="shared" si="10"/>
        <v>0</v>
      </c>
      <c r="O94" s="3">
        <f t="shared" si="11"/>
        <v>0</v>
      </c>
      <c r="P94" s="3">
        <f t="shared" si="12"/>
        <v>0</v>
      </c>
      <c r="Q94" s="3">
        <f t="shared" si="13"/>
        <v>0</v>
      </c>
    </row>
    <row r="95" spans="2:17" x14ac:dyDescent="0.25">
      <c r="B95" s="6"/>
      <c r="C95" s="3"/>
      <c r="J95" s="3"/>
      <c r="K95" s="3"/>
      <c r="L95" s="3">
        <f t="shared" si="8"/>
        <v>0</v>
      </c>
      <c r="M95" s="3">
        <f t="shared" si="9"/>
        <v>0</v>
      </c>
      <c r="N95" s="3">
        <f t="shared" si="10"/>
        <v>0</v>
      </c>
      <c r="O95" s="3">
        <f t="shared" si="11"/>
        <v>0</v>
      </c>
      <c r="P95" s="3">
        <f t="shared" si="12"/>
        <v>0</v>
      </c>
      <c r="Q95" s="3">
        <f t="shared" si="13"/>
        <v>0</v>
      </c>
    </row>
    <row r="96" spans="2:17" x14ac:dyDescent="0.25">
      <c r="B96" s="1"/>
      <c r="C96" s="3"/>
      <c r="J96" s="3"/>
      <c r="K96" s="3">
        <f t="shared" si="14"/>
        <v>0</v>
      </c>
      <c r="L96" s="3">
        <f t="shared" si="8"/>
        <v>0</v>
      </c>
      <c r="M96" s="3">
        <f t="shared" si="9"/>
        <v>0</v>
      </c>
      <c r="N96" s="3">
        <f t="shared" si="10"/>
        <v>0</v>
      </c>
      <c r="O96" s="3">
        <f t="shared" si="11"/>
        <v>0</v>
      </c>
      <c r="P96" s="3">
        <f t="shared" si="12"/>
        <v>0</v>
      </c>
      <c r="Q96" s="3">
        <f t="shared" si="13"/>
        <v>0</v>
      </c>
    </row>
    <row r="97" spans="2:17" x14ac:dyDescent="0.25">
      <c r="B97" s="1"/>
      <c r="C97" s="3"/>
      <c r="J97" s="3"/>
      <c r="K97" s="3"/>
      <c r="L97" s="3">
        <f t="shared" si="8"/>
        <v>0</v>
      </c>
      <c r="M97" s="3">
        <f t="shared" si="9"/>
        <v>0</v>
      </c>
      <c r="N97" s="3">
        <f t="shared" si="10"/>
        <v>0</v>
      </c>
      <c r="O97" s="3">
        <f t="shared" si="11"/>
        <v>0</v>
      </c>
      <c r="P97" s="3">
        <f t="shared" si="12"/>
        <v>0</v>
      </c>
      <c r="Q97" s="3">
        <f t="shared" si="13"/>
        <v>0</v>
      </c>
    </row>
    <row r="98" spans="2:17" x14ac:dyDescent="0.25">
      <c r="B98" s="7"/>
      <c r="C98" s="3"/>
      <c r="J98" s="3"/>
      <c r="K98" s="3">
        <f t="shared" si="14"/>
        <v>0</v>
      </c>
      <c r="L98" s="3">
        <f t="shared" si="8"/>
        <v>0</v>
      </c>
      <c r="M98" s="3">
        <f t="shared" si="9"/>
        <v>0</v>
      </c>
      <c r="N98" s="3">
        <f t="shared" si="10"/>
        <v>0</v>
      </c>
      <c r="O98" s="3">
        <f t="shared" si="11"/>
        <v>0</v>
      </c>
      <c r="P98" s="3">
        <f t="shared" si="12"/>
        <v>0</v>
      </c>
      <c r="Q98" s="3">
        <f t="shared" si="13"/>
        <v>0</v>
      </c>
    </row>
    <row r="99" spans="2:17" x14ac:dyDescent="0.25">
      <c r="B99" s="7"/>
      <c r="C99" s="3"/>
      <c r="J99" s="3"/>
      <c r="K99" s="3"/>
      <c r="L99" s="3">
        <f t="shared" si="8"/>
        <v>0</v>
      </c>
      <c r="M99" s="3">
        <f t="shared" si="9"/>
        <v>0</v>
      </c>
      <c r="N99" s="3">
        <f t="shared" si="10"/>
        <v>0</v>
      </c>
      <c r="O99" s="3">
        <f t="shared" si="11"/>
        <v>0</v>
      </c>
      <c r="P99" s="3">
        <f t="shared" si="12"/>
        <v>0</v>
      </c>
      <c r="Q99" s="3">
        <f t="shared" si="13"/>
        <v>0</v>
      </c>
    </row>
    <row r="100" spans="2:17" x14ac:dyDescent="0.25">
      <c r="B100" s="1"/>
      <c r="C100" s="3"/>
      <c r="J100" s="3">
        <f t="shared" si="15"/>
        <v>0</v>
      </c>
      <c r="K100" s="3"/>
      <c r="L100" s="3">
        <f t="shared" si="8"/>
        <v>0</v>
      </c>
      <c r="M100" s="3">
        <f t="shared" si="9"/>
        <v>0</v>
      </c>
      <c r="N100" s="3">
        <f t="shared" si="10"/>
        <v>0</v>
      </c>
      <c r="O100" s="3">
        <f t="shared" si="11"/>
        <v>0</v>
      </c>
      <c r="P100" s="3">
        <f t="shared" si="12"/>
        <v>0</v>
      </c>
      <c r="Q100" s="3">
        <f t="shared" si="13"/>
        <v>0</v>
      </c>
    </row>
    <row r="101" spans="2:17" x14ac:dyDescent="0.25">
      <c r="B101" s="1"/>
      <c r="C101" s="3"/>
      <c r="J101" s="3"/>
      <c r="K101" s="3"/>
      <c r="L101" s="3">
        <f t="shared" si="8"/>
        <v>0</v>
      </c>
      <c r="M101" s="3">
        <f t="shared" si="9"/>
        <v>0</v>
      </c>
      <c r="N101" s="3">
        <f t="shared" si="10"/>
        <v>0</v>
      </c>
      <c r="O101" s="3">
        <f t="shared" si="11"/>
        <v>0</v>
      </c>
      <c r="P101" s="3">
        <f t="shared" si="12"/>
        <v>0</v>
      </c>
      <c r="Q101" s="3">
        <f t="shared" si="13"/>
        <v>0</v>
      </c>
    </row>
    <row r="102" spans="2:17" x14ac:dyDescent="0.25">
      <c r="B102" s="1"/>
      <c r="C102" s="3"/>
      <c r="J102" s="3"/>
      <c r="K102" s="3">
        <f t="shared" si="14"/>
        <v>0</v>
      </c>
      <c r="L102" s="3">
        <f t="shared" si="8"/>
        <v>0</v>
      </c>
      <c r="M102" s="3">
        <f t="shared" si="9"/>
        <v>0</v>
      </c>
      <c r="N102" s="3">
        <f t="shared" si="10"/>
        <v>0</v>
      </c>
      <c r="O102" s="3">
        <f t="shared" si="11"/>
        <v>0</v>
      </c>
      <c r="P102" s="3">
        <f t="shared" si="12"/>
        <v>0</v>
      </c>
      <c r="Q102" s="3">
        <f t="shared" si="13"/>
        <v>0</v>
      </c>
    </row>
    <row r="103" spans="2:17" x14ac:dyDescent="0.25">
      <c r="B103" s="7"/>
      <c r="C103" s="3"/>
      <c r="J103" s="3"/>
      <c r="K103" s="3">
        <f t="shared" si="14"/>
        <v>0</v>
      </c>
      <c r="L103" s="3">
        <f t="shared" si="8"/>
        <v>0</v>
      </c>
      <c r="M103" s="3">
        <f t="shared" si="9"/>
        <v>0</v>
      </c>
      <c r="N103" s="3">
        <f t="shared" si="10"/>
        <v>0</v>
      </c>
      <c r="O103" s="3">
        <f t="shared" si="11"/>
        <v>0</v>
      </c>
      <c r="P103" s="3">
        <f t="shared" si="12"/>
        <v>0</v>
      </c>
      <c r="Q103" s="3">
        <f t="shared" si="13"/>
        <v>0</v>
      </c>
    </row>
    <row r="104" spans="2:17" x14ac:dyDescent="0.25">
      <c r="B104" s="1"/>
      <c r="C104" s="3"/>
      <c r="J104" s="3"/>
      <c r="K104" s="3">
        <f t="shared" si="14"/>
        <v>0</v>
      </c>
      <c r="L104" s="3">
        <f t="shared" si="8"/>
        <v>0</v>
      </c>
      <c r="M104" s="3">
        <f t="shared" si="9"/>
        <v>0</v>
      </c>
      <c r="N104" s="3">
        <f t="shared" si="10"/>
        <v>0</v>
      </c>
      <c r="O104" s="3">
        <f t="shared" si="11"/>
        <v>0</v>
      </c>
      <c r="P104" s="3">
        <f t="shared" si="12"/>
        <v>0</v>
      </c>
      <c r="Q104" s="3">
        <f t="shared" si="13"/>
        <v>0</v>
      </c>
    </row>
    <row r="105" spans="2:17" x14ac:dyDescent="0.25">
      <c r="B105" s="1"/>
      <c r="C105" s="3"/>
      <c r="J105" s="3"/>
      <c r="K105" s="3">
        <f t="shared" si="14"/>
        <v>0</v>
      </c>
      <c r="L105" s="3">
        <f t="shared" si="8"/>
        <v>0</v>
      </c>
      <c r="M105" s="3">
        <f t="shared" si="9"/>
        <v>0</v>
      </c>
      <c r="N105" s="3">
        <f t="shared" si="10"/>
        <v>0</v>
      </c>
      <c r="O105" s="3">
        <f t="shared" si="11"/>
        <v>0</v>
      </c>
      <c r="P105" s="3">
        <f t="shared" si="12"/>
        <v>0</v>
      </c>
      <c r="Q105" s="3">
        <f t="shared" si="13"/>
        <v>0</v>
      </c>
    </row>
    <row r="106" spans="2:17" x14ac:dyDescent="0.25">
      <c r="B106" s="1"/>
      <c r="C106" s="3"/>
      <c r="J106" s="3"/>
      <c r="K106" s="3">
        <f t="shared" si="14"/>
        <v>0</v>
      </c>
      <c r="L106" s="3">
        <f t="shared" si="8"/>
        <v>0</v>
      </c>
      <c r="M106" s="3">
        <f t="shared" si="9"/>
        <v>0</v>
      </c>
      <c r="N106" s="3">
        <f t="shared" si="10"/>
        <v>0</v>
      </c>
      <c r="O106" s="3">
        <f t="shared" si="11"/>
        <v>0</v>
      </c>
      <c r="P106" s="3">
        <f t="shared" si="12"/>
        <v>0</v>
      </c>
      <c r="Q106" s="3">
        <f t="shared" si="13"/>
        <v>0</v>
      </c>
    </row>
    <row r="107" spans="2:17" x14ac:dyDescent="0.25">
      <c r="B107" s="1"/>
      <c r="C107" s="3"/>
      <c r="J107" s="3"/>
      <c r="K107" s="3">
        <f t="shared" si="14"/>
        <v>0</v>
      </c>
      <c r="L107" s="3">
        <f t="shared" si="8"/>
        <v>0</v>
      </c>
      <c r="M107" s="3">
        <f t="shared" si="9"/>
        <v>0</v>
      </c>
      <c r="N107" s="3">
        <f t="shared" si="10"/>
        <v>0</v>
      </c>
      <c r="O107" s="3">
        <f t="shared" si="11"/>
        <v>0</v>
      </c>
      <c r="P107" s="3">
        <f t="shared" si="12"/>
        <v>0</v>
      </c>
      <c r="Q107" s="3">
        <f t="shared" si="13"/>
        <v>0</v>
      </c>
    </row>
    <row r="108" spans="2:17" x14ac:dyDescent="0.25">
      <c r="B108" s="7"/>
      <c r="C108" s="3"/>
      <c r="J108" s="3"/>
      <c r="K108" s="3">
        <f t="shared" si="14"/>
        <v>0</v>
      </c>
      <c r="L108" s="3">
        <f t="shared" si="8"/>
        <v>0</v>
      </c>
      <c r="M108" s="3">
        <f t="shared" si="9"/>
        <v>0</v>
      </c>
      <c r="N108" s="3">
        <f t="shared" si="10"/>
        <v>0</v>
      </c>
      <c r="O108" s="3">
        <f t="shared" si="11"/>
        <v>0</v>
      </c>
      <c r="P108" s="3">
        <f t="shared" si="12"/>
        <v>0</v>
      </c>
      <c r="Q108" s="3">
        <f t="shared" si="13"/>
        <v>0</v>
      </c>
    </row>
    <row r="109" spans="2:17" x14ac:dyDescent="0.25">
      <c r="B109" s="7"/>
      <c r="C109" s="3"/>
      <c r="J109" s="3"/>
      <c r="K109" s="3">
        <f t="shared" si="14"/>
        <v>0</v>
      </c>
      <c r="L109" s="3">
        <f t="shared" si="8"/>
        <v>0</v>
      </c>
      <c r="M109" s="3">
        <f t="shared" si="9"/>
        <v>0</v>
      </c>
      <c r="N109" s="3">
        <f t="shared" si="10"/>
        <v>0</v>
      </c>
      <c r="O109" s="3">
        <f t="shared" si="11"/>
        <v>0</v>
      </c>
      <c r="P109" s="3">
        <f t="shared" si="12"/>
        <v>0</v>
      </c>
      <c r="Q109" s="3">
        <f t="shared" si="13"/>
        <v>0</v>
      </c>
    </row>
    <row r="110" spans="2:17" x14ac:dyDescent="0.25">
      <c r="B110" s="6"/>
      <c r="C110" s="3"/>
      <c r="J110" s="3"/>
      <c r="K110" s="3">
        <f t="shared" si="14"/>
        <v>0</v>
      </c>
      <c r="L110" s="3">
        <f t="shared" si="8"/>
        <v>0</v>
      </c>
      <c r="M110" s="3">
        <f t="shared" si="9"/>
        <v>0</v>
      </c>
      <c r="N110" s="3">
        <f t="shared" si="10"/>
        <v>0</v>
      </c>
      <c r="O110" s="3">
        <f t="shared" si="11"/>
        <v>0</v>
      </c>
      <c r="P110" s="3">
        <f t="shared" si="12"/>
        <v>0</v>
      </c>
      <c r="Q110" s="3">
        <f t="shared" si="13"/>
        <v>0</v>
      </c>
    </row>
    <row r="111" spans="2:17" x14ac:dyDescent="0.25">
      <c r="B111" s="6"/>
      <c r="C111" s="3"/>
      <c r="J111" s="3"/>
      <c r="K111" s="3">
        <f t="shared" si="14"/>
        <v>0</v>
      </c>
      <c r="L111" s="3">
        <f t="shared" si="8"/>
        <v>0</v>
      </c>
      <c r="M111" s="3">
        <f t="shared" si="9"/>
        <v>0</v>
      </c>
      <c r="N111" s="3">
        <f t="shared" si="10"/>
        <v>0</v>
      </c>
      <c r="O111" s="3">
        <f t="shared" si="11"/>
        <v>0</v>
      </c>
      <c r="P111" s="3">
        <f t="shared" si="12"/>
        <v>0</v>
      </c>
      <c r="Q111" s="3">
        <f t="shared" si="13"/>
        <v>0</v>
      </c>
    </row>
    <row r="112" spans="2:17" x14ac:dyDescent="0.25">
      <c r="B112" s="1"/>
      <c r="C112" s="3"/>
      <c r="J112" s="3"/>
      <c r="K112" s="3">
        <f t="shared" si="14"/>
        <v>0</v>
      </c>
      <c r="L112" s="3">
        <f t="shared" si="8"/>
        <v>0</v>
      </c>
      <c r="M112" s="3">
        <f t="shared" si="9"/>
        <v>0</v>
      </c>
      <c r="N112" s="3">
        <f t="shared" si="10"/>
        <v>0</v>
      </c>
      <c r="O112" s="3">
        <f t="shared" si="11"/>
        <v>0</v>
      </c>
      <c r="P112" s="3">
        <f t="shared" si="12"/>
        <v>0</v>
      </c>
      <c r="Q112" s="3">
        <f t="shared" si="13"/>
        <v>0</v>
      </c>
    </row>
    <row r="113" spans="2:17" x14ac:dyDescent="0.25">
      <c r="B113" s="6"/>
      <c r="C113" s="3"/>
      <c r="J113" s="3"/>
      <c r="K113" s="3">
        <f t="shared" si="14"/>
        <v>0</v>
      </c>
      <c r="L113" s="3">
        <f t="shared" si="8"/>
        <v>0</v>
      </c>
      <c r="M113" s="3">
        <f t="shared" si="9"/>
        <v>0</v>
      </c>
      <c r="N113" s="3">
        <f t="shared" si="10"/>
        <v>0</v>
      </c>
      <c r="O113" s="3">
        <f t="shared" si="11"/>
        <v>0</v>
      </c>
      <c r="P113" s="3">
        <f t="shared" si="12"/>
        <v>0</v>
      </c>
      <c r="Q113" s="3">
        <f t="shared" si="13"/>
        <v>0</v>
      </c>
    </row>
    <row r="114" spans="2:17" x14ac:dyDescent="0.25">
      <c r="B114" s="1"/>
      <c r="C114" s="3"/>
      <c r="J114" s="3"/>
      <c r="K114" s="3">
        <f t="shared" si="14"/>
        <v>0</v>
      </c>
      <c r="L114" s="3">
        <f t="shared" si="8"/>
        <v>0</v>
      </c>
      <c r="M114" s="3">
        <f t="shared" si="9"/>
        <v>0</v>
      </c>
      <c r="N114" s="3">
        <f t="shared" si="10"/>
        <v>0</v>
      </c>
      <c r="O114" s="3">
        <f t="shared" si="11"/>
        <v>0</v>
      </c>
      <c r="P114" s="3">
        <f t="shared" si="12"/>
        <v>0</v>
      </c>
      <c r="Q114" s="3">
        <f t="shared" si="13"/>
        <v>0</v>
      </c>
    </row>
    <row r="115" spans="2:17" x14ac:dyDescent="0.25">
      <c r="B115" s="1"/>
      <c r="C115" s="3"/>
      <c r="J115" s="3"/>
      <c r="K115" s="3">
        <f t="shared" si="14"/>
        <v>0</v>
      </c>
      <c r="L115" s="3">
        <f t="shared" si="8"/>
        <v>0</v>
      </c>
      <c r="M115" s="3">
        <f t="shared" si="9"/>
        <v>0</v>
      </c>
      <c r="N115" s="3">
        <f t="shared" si="10"/>
        <v>0</v>
      </c>
      <c r="O115" s="3">
        <f t="shared" si="11"/>
        <v>0</v>
      </c>
      <c r="P115" s="3">
        <f t="shared" si="12"/>
        <v>0</v>
      </c>
      <c r="Q115" s="3">
        <f t="shared" si="13"/>
        <v>0</v>
      </c>
    </row>
    <row r="116" spans="2:17" x14ac:dyDescent="0.25">
      <c r="B116" s="6"/>
      <c r="C116" s="3"/>
      <c r="J116" s="3"/>
      <c r="K116" s="3">
        <f t="shared" si="14"/>
        <v>0</v>
      </c>
      <c r="L116" s="3">
        <f t="shared" si="8"/>
        <v>0</v>
      </c>
      <c r="M116" s="3">
        <f t="shared" si="9"/>
        <v>0</v>
      </c>
      <c r="N116" s="3">
        <f t="shared" si="10"/>
        <v>0</v>
      </c>
      <c r="O116" s="3">
        <f t="shared" si="11"/>
        <v>0</v>
      </c>
      <c r="P116" s="3">
        <f t="shared" si="12"/>
        <v>0</v>
      </c>
      <c r="Q116" s="3">
        <f t="shared" si="13"/>
        <v>0</v>
      </c>
    </row>
    <row r="117" spans="2:17" x14ac:dyDescent="0.25">
      <c r="B117" s="1"/>
      <c r="C117" s="3"/>
      <c r="J117" s="3">
        <f t="shared" si="15"/>
        <v>0</v>
      </c>
      <c r="K117" s="3">
        <f t="shared" si="14"/>
        <v>0</v>
      </c>
      <c r="L117" s="3">
        <f t="shared" si="8"/>
        <v>0</v>
      </c>
      <c r="M117" s="3">
        <f t="shared" si="9"/>
        <v>0</v>
      </c>
      <c r="N117" s="3">
        <f t="shared" si="10"/>
        <v>0</v>
      </c>
      <c r="O117" s="3">
        <f t="shared" si="11"/>
        <v>0</v>
      </c>
      <c r="P117" s="3">
        <f t="shared" si="12"/>
        <v>0</v>
      </c>
      <c r="Q117" s="3">
        <f t="shared" si="13"/>
        <v>0</v>
      </c>
    </row>
    <row r="118" spans="2:17" x14ac:dyDescent="0.25">
      <c r="B118" s="1"/>
      <c r="C118" s="3"/>
      <c r="J118" s="3"/>
      <c r="K118" s="3">
        <f t="shared" si="14"/>
        <v>0</v>
      </c>
      <c r="L118" s="3">
        <f t="shared" si="8"/>
        <v>0</v>
      </c>
      <c r="M118" s="3">
        <f t="shared" si="9"/>
        <v>0</v>
      </c>
      <c r="N118" s="3">
        <f t="shared" si="10"/>
        <v>0</v>
      </c>
      <c r="O118" s="3">
        <f t="shared" si="11"/>
        <v>0</v>
      </c>
      <c r="P118" s="3">
        <f t="shared" si="12"/>
        <v>0</v>
      </c>
      <c r="Q118" s="3">
        <f t="shared" si="13"/>
        <v>0</v>
      </c>
    </row>
    <row r="119" spans="2:17" x14ac:dyDescent="0.25">
      <c r="B119" s="6"/>
      <c r="C119" s="3"/>
      <c r="J119" s="3"/>
      <c r="K119" s="3">
        <f t="shared" si="14"/>
        <v>0</v>
      </c>
      <c r="L119" s="3">
        <f t="shared" si="8"/>
        <v>0</v>
      </c>
      <c r="M119" s="3">
        <f t="shared" si="9"/>
        <v>0</v>
      </c>
      <c r="N119" s="3">
        <f t="shared" si="10"/>
        <v>0</v>
      </c>
      <c r="O119" s="3">
        <f t="shared" si="11"/>
        <v>0</v>
      </c>
      <c r="P119" s="3">
        <f t="shared" si="12"/>
        <v>0</v>
      </c>
      <c r="Q119" s="3">
        <f t="shared" si="13"/>
        <v>0</v>
      </c>
    </row>
    <row r="120" spans="2:17" x14ac:dyDescent="0.25">
      <c r="B120" s="1"/>
      <c r="C120" s="3"/>
      <c r="J120" s="3"/>
      <c r="K120" s="3">
        <f t="shared" si="14"/>
        <v>0</v>
      </c>
      <c r="L120" s="3">
        <f t="shared" si="8"/>
        <v>0</v>
      </c>
      <c r="M120" s="3">
        <f t="shared" si="9"/>
        <v>0</v>
      </c>
      <c r="N120" s="3">
        <f t="shared" si="10"/>
        <v>0</v>
      </c>
      <c r="O120" s="3">
        <f t="shared" si="11"/>
        <v>0</v>
      </c>
      <c r="P120" s="3">
        <f t="shared" si="12"/>
        <v>0</v>
      </c>
      <c r="Q120" s="3">
        <f t="shared" si="13"/>
        <v>0</v>
      </c>
    </row>
    <row r="121" spans="2:17" x14ac:dyDescent="0.25">
      <c r="B121" s="1"/>
      <c r="C121" s="3"/>
      <c r="J121" s="3"/>
      <c r="K121" s="3">
        <f t="shared" si="14"/>
        <v>0</v>
      </c>
      <c r="L121" s="3">
        <f t="shared" si="8"/>
        <v>0</v>
      </c>
      <c r="M121" s="3">
        <f t="shared" si="9"/>
        <v>0</v>
      </c>
      <c r="N121" s="3">
        <f t="shared" si="10"/>
        <v>0</v>
      </c>
      <c r="O121" s="3">
        <f t="shared" si="11"/>
        <v>0</v>
      </c>
      <c r="P121" s="3">
        <f t="shared" si="12"/>
        <v>0</v>
      </c>
      <c r="Q121" s="3">
        <f t="shared" si="13"/>
        <v>0</v>
      </c>
    </row>
    <row r="122" spans="2:17" x14ac:dyDescent="0.25">
      <c r="B122" s="1"/>
      <c r="C122" s="3"/>
      <c r="J122" s="3"/>
      <c r="K122" s="3">
        <f t="shared" si="14"/>
        <v>0</v>
      </c>
      <c r="L122" s="3">
        <f t="shared" si="8"/>
        <v>0</v>
      </c>
      <c r="M122" s="3">
        <f t="shared" si="9"/>
        <v>0</v>
      </c>
      <c r="N122" s="3">
        <f t="shared" si="10"/>
        <v>0</v>
      </c>
      <c r="O122" s="3">
        <f t="shared" si="11"/>
        <v>0</v>
      </c>
      <c r="P122" s="3">
        <f t="shared" si="12"/>
        <v>0</v>
      </c>
      <c r="Q122" s="3">
        <f t="shared" si="13"/>
        <v>0</v>
      </c>
    </row>
    <row r="123" spans="2:17" x14ac:dyDescent="0.25">
      <c r="B123" s="7"/>
      <c r="C123" s="3"/>
      <c r="J123" s="3"/>
      <c r="K123" s="3">
        <f t="shared" si="14"/>
        <v>0</v>
      </c>
      <c r="L123" s="3">
        <f t="shared" si="8"/>
        <v>0</v>
      </c>
      <c r="M123" s="3">
        <f t="shared" si="9"/>
        <v>0</v>
      </c>
      <c r="N123" s="3">
        <f t="shared" si="10"/>
        <v>0</v>
      </c>
      <c r="O123" s="3">
        <f t="shared" si="11"/>
        <v>0</v>
      </c>
      <c r="P123" s="3">
        <f t="shared" si="12"/>
        <v>0</v>
      </c>
      <c r="Q123" s="3">
        <f t="shared" si="13"/>
        <v>0</v>
      </c>
    </row>
    <row r="124" spans="2:17" x14ac:dyDescent="0.25">
      <c r="B124" s="6"/>
      <c r="C124" s="3"/>
      <c r="J124" s="3"/>
      <c r="K124" s="3">
        <f t="shared" si="14"/>
        <v>0</v>
      </c>
      <c r="L124" s="3">
        <f t="shared" si="8"/>
        <v>0</v>
      </c>
      <c r="M124" s="3">
        <f t="shared" si="9"/>
        <v>0</v>
      </c>
      <c r="N124" s="3">
        <f t="shared" si="10"/>
        <v>0</v>
      </c>
      <c r="O124" s="3">
        <f t="shared" si="11"/>
        <v>0</v>
      </c>
      <c r="P124" s="3">
        <f t="shared" si="12"/>
        <v>0</v>
      </c>
      <c r="Q124" s="3">
        <f t="shared" si="13"/>
        <v>0</v>
      </c>
    </row>
    <row r="125" spans="2:17" x14ac:dyDescent="0.25">
      <c r="B125" s="1"/>
      <c r="C125" s="3"/>
      <c r="J125" s="3"/>
      <c r="K125" s="3">
        <f t="shared" si="14"/>
        <v>0</v>
      </c>
      <c r="L125" s="3">
        <f t="shared" si="8"/>
        <v>0</v>
      </c>
      <c r="M125" s="3">
        <f t="shared" si="9"/>
        <v>0</v>
      </c>
      <c r="N125" s="3">
        <f t="shared" si="10"/>
        <v>0</v>
      </c>
      <c r="O125" s="3">
        <f t="shared" si="11"/>
        <v>0</v>
      </c>
      <c r="P125" s="3">
        <f t="shared" si="12"/>
        <v>0</v>
      </c>
      <c r="Q125" s="3">
        <f t="shared" si="13"/>
        <v>0</v>
      </c>
    </row>
    <row r="126" spans="2:17" x14ac:dyDescent="0.25">
      <c r="B126" s="6"/>
      <c r="C126" s="3"/>
      <c r="J126" s="3"/>
      <c r="K126" s="3">
        <f t="shared" si="14"/>
        <v>0</v>
      </c>
      <c r="L126" s="3">
        <f t="shared" si="8"/>
        <v>0</v>
      </c>
      <c r="M126" s="3">
        <f t="shared" si="9"/>
        <v>0</v>
      </c>
      <c r="N126" s="3">
        <f t="shared" si="10"/>
        <v>0</v>
      </c>
      <c r="O126" s="3">
        <f t="shared" si="11"/>
        <v>0</v>
      </c>
      <c r="P126" s="3">
        <f t="shared" si="12"/>
        <v>0</v>
      </c>
      <c r="Q126" s="3">
        <f t="shared" si="13"/>
        <v>0</v>
      </c>
    </row>
    <row r="127" spans="2:17" x14ac:dyDescent="0.25">
      <c r="B127" s="1"/>
      <c r="C127" s="3"/>
      <c r="J127" s="3"/>
      <c r="K127" s="3">
        <f t="shared" si="14"/>
        <v>0</v>
      </c>
      <c r="L127" s="3">
        <f t="shared" si="8"/>
        <v>0</v>
      </c>
      <c r="M127" s="3">
        <f t="shared" si="9"/>
        <v>0</v>
      </c>
      <c r="N127" s="3">
        <f t="shared" si="10"/>
        <v>0</v>
      </c>
      <c r="O127" s="3">
        <f t="shared" si="11"/>
        <v>0</v>
      </c>
      <c r="P127" s="3">
        <f t="shared" si="12"/>
        <v>0</v>
      </c>
      <c r="Q127" s="3">
        <f t="shared" si="13"/>
        <v>0</v>
      </c>
    </row>
    <row r="128" spans="2:17" x14ac:dyDescent="0.25">
      <c r="B128" s="1"/>
      <c r="C128" s="3"/>
      <c r="J128" s="3"/>
      <c r="K128" s="3">
        <f t="shared" si="14"/>
        <v>0</v>
      </c>
      <c r="L128" s="3">
        <f t="shared" si="8"/>
        <v>0</v>
      </c>
      <c r="M128" s="3">
        <f t="shared" si="9"/>
        <v>0</v>
      </c>
      <c r="N128" s="3">
        <f t="shared" si="10"/>
        <v>0</v>
      </c>
      <c r="O128" s="3">
        <f t="shared" si="11"/>
        <v>0</v>
      </c>
      <c r="P128" s="3">
        <f t="shared" si="12"/>
        <v>0</v>
      </c>
      <c r="Q128" s="3">
        <f t="shared" si="13"/>
        <v>0</v>
      </c>
    </row>
    <row r="129" spans="2:17" x14ac:dyDescent="0.25">
      <c r="B129" s="6"/>
      <c r="C129" s="3"/>
      <c r="J129" s="3"/>
      <c r="K129" s="3">
        <f t="shared" si="14"/>
        <v>0</v>
      </c>
      <c r="L129" s="3">
        <f t="shared" si="8"/>
        <v>0</v>
      </c>
      <c r="M129" s="3">
        <f t="shared" si="9"/>
        <v>0</v>
      </c>
      <c r="N129" s="3">
        <f t="shared" si="10"/>
        <v>0</v>
      </c>
      <c r="O129" s="3">
        <f t="shared" si="11"/>
        <v>0</v>
      </c>
      <c r="P129" s="3">
        <f t="shared" si="12"/>
        <v>0</v>
      </c>
      <c r="Q129" s="3">
        <f t="shared" si="13"/>
        <v>0</v>
      </c>
    </row>
    <row r="130" spans="2:17" x14ac:dyDescent="0.25">
      <c r="B130" s="1"/>
      <c r="C130" s="3"/>
      <c r="J130" s="3"/>
      <c r="K130" s="3">
        <f t="shared" si="14"/>
        <v>0</v>
      </c>
      <c r="L130" s="3">
        <f t="shared" si="8"/>
        <v>0</v>
      </c>
      <c r="M130" s="3">
        <f t="shared" si="9"/>
        <v>0</v>
      </c>
      <c r="N130" s="3">
        <f t="shared" si="10"/>
        <v>0</v>
      </c>
      <c r="O130" s="3">
        <f t="shared" si="11"/>
        <v>0</v>
      </c>
      <c r="P130" s="3">
        <f t="shared" si="12"/>
        <v>0</v>
      </c>
      <c r="Q130" s="3">
        <f t="shared" si="13"/>
        <v>0</v>
      </c>
    </row>
    <row r="131" spans="2:17" x14ac:dyDescent="0.25">
      <c r="B131" s="1"/>
      <c r="C131" s="3"/>
      <c r="J131" s="3"/>
      <c r="K131" s="3">
        <f t="shared" si="14"/>
        <v>0</v>
      </c>
      <c r="L131" s="3">
        <f t="shared" si="8"/>
        <v>0</v>
      </c>
      <c r="M131" s="3">
        <f t="shared" si="9"/>
        <v>0</v>
      </c>
      <c r="N131" s="3">
        <f t="shared" si="10"/>
        <v>0</v>
      </c>
      <c r="O131" s="3">
        <f t="shared" si="11"/>
        <v>0</v>
      </c>
      <c r="P131" s="3">
        <f t="shared" si="12"/>
        <v>0</v>
      </c>
      <c r="Q131" s="3">
        <f t="shared" si="13"/>
        <v>0</v>
      </c>
    </row>
    <row r="132" spans="2:17" x14ac:dyDescent="0.25">
      <c r="B132" s="6"/>
      <c r="C132" s="3"/>
      <c r="J132" s="3"/>
      <c r="K132" s="3">
        <f t="shared" si="14"/>
        <v>0</v>
      </c>
      <c r="L132" s="3">
        <f t="shared" si="8"/>
        <v>0</v>
      </c>
      <c r="M132" s="3">
        <f t="shared" si="9"/>
        <v>0</v>
      </c>
      <c r="N132" s="3">
        <f t="shared" si="10"/>
        <v>0</v>
      </c>
      <c r="O132" s="3">
        <f t="shared" si="11"/>
        <v>0</v>
      </c>
      <c r="P132" s="3">
        <f t="shared" si="12"/>
        <v>0</v>
      </c>
      <c r="Q132" s="3">
        <f t="shared" si="13"/>
        <v>0</v>
      </c>
    </row>
    <row r="133" spans="2:17" x14ac:dyDescent="0.25">
      <c r="B133" s="1"/>
      <c r="C133" s="3"/>
      <c r="J133" s="3"/>
      <c r="K133" s="3">
        <f t="shared" ref="K133:K196" si="16">C133*$K$1</f>
        <v>0</v>
      </c>
      <c r="L133" s="3">
        <f t="shared" ref="L133:L196" si="17">C133*$L$1</f>
        <v>0</v>
      </c>
      <c r="M133" s="3">
        <f t="shared" ref="M133:M196" si="18">C133*$M$1</f>
        <v>0</v>
      </c>
      <c r="N133" s="3">
        <f t="shared" ref="N133:N196" si="19">C133*$N$1</f>
        <v>0</v>
      </c>
      <c r="O133" s="3">
        <f t="shared" ref="O133:O196" si="20">C133*$O$1</f>
        <v>0</v>
      </c>
      <c r="P133" s="3">
        <f t="shared" ref="P133:P196" si="21">C133*$P$1</f>
        <v>0</v>
      </c>
      <c r="Q133" s="3">
        <f t="shared" ref="Q133:Q196" si="22">C133*$Q$1</f>
        <v>0</v>
      </c>
    </row>
    <row r="134" spans="2:17" x14ac:dyDescent="0.25">
      <c r="B134" s="1"/>
      <c r="C134" s="3"/>
      <c r="J134" s="3"/>
      <c r="K134" s="3">
        <f t="shared" si="16"/>
        <v>0</v>
      </c>
      <c r="L134" s="3">
        <f t="shared" si="17"/>
        <v>0</v>
      </c>
      <c r="M134" s="3">
        <f t="shared" si="18"/>
        <v>0</v>
      </c>
      <c r="N134" s="3">
        <f t="shared" si="19"/>
        <v>0</v>
      </c>
      <c r="O134" s="3">
        <f t="shared" si="20"/>
        <v>0</v>
      </c>
      <c r="P134" s="3">
        <f t="shared" si="21"/>
        <v>0</v>
      </c>
      <c r="Q134" s="3">
        <f t="shared" si="22"/>
        <v>0</v>
      </c>
    </row>
    <row r="135" spans="2:17" x14ac:dyDescent="0.25">
      <c r="B135" s="1"/>
      <c r="C135" s="3"/>
      <c r="J135" s="3"/>
      <c r="K135" s="3">
        <f t="shared" si="16"/>
        <v>0</v>
      </c>
      <c r="L135" s="3">
        <f t="shared" si="17"/>
        <v>0</v>
      </c>
      <c r="M135" s="3">
        <f t="shared" si="18"/>
        <v>0</v>
      </c>
      <c r="N135" s="3">
        <f t="shared" si="19"/>
        <v>0</v>
      </c>
      <c r="O135" s="3">
        <f t="shared" si="20"/>
        <v>0</v>
      </c>
      <c r="P135" s="3">
        <f t="shared" si="21"/>
        <v>0</v>
      </c>
      <c r="Q135" s="3">
        <f t="shared" si="22"/>
        <v>0</v>
      </c>
    </row>
    <row r="136" spans="2:17" x14ac:dyDescent="0.25">
      <c r="B136" s="7"/>
      <c r="C136" s="3"/>
      <c r="J136" s="3"/>
      <c r="K136" s="3">
        <f t="shared" si="16"/>
        <v>0</v>
      </c>
      <c r="L136" s="3">
        <f t="shared" si="17"/>
        <v>0</v>
      </c>
      <c r="M136" s="3">
        <f t="shared" si="18"/>
        <v>0</v>
      </c>
      <c r="N136" s="3">
        <f t="shared" si="19"/>
        <v>0</v>
      </c>
      <c r="O136" s="3">
        <f t="shared" si="20"/>
        <v>0</v>
      </c>
      <c r="P136" s="3">
        <f t="shared" si="21"/>
        <v>0</v>
      </c>
      <c r="Q136" s="3">
        <f t="shared" si="22"/>
        <v>0</v>
      </c>
    </row>
    <row r="137" spans="2:17" x14ac:dyDescent="0.25">
      <c r="B137" s="7"/>
      <c r="C137" s="3"/>
      <c r="J137" s="3"/>
      <c r="K137" s="3">
        <f t="shared" si="16"/>
        <v>0</v>
      </c>
      <c r="L137" s="3">
        <f t="shared" si="17"/>
        <v>0</v>
      </c>
      <c r="M137" s="3">
        <f t="shared" si="18"/>
        <v>0</v>
      </c>
      <c r="N137" s="3">
        <f t="shared" si="19"/>
        <v>0</v>
      </c>
      <c r="O137" s="3">
        <f t="shared" si="20"/>
        <v>0</v>
      </c>
      <c r="P137" s="3">
        <f t="shared" si="21"/>
        <v>0</v>
      </c>
      <c r="Q137" s="3">
        <f t="shared" si="22"/>
        <v>0</v>
      </c>
    </row>
    <row r="138" spans="2:17" x14ac:dyDescent="0.25">
      <c r="B138" s="1"/>
      <c r="C138" s="3"/>
      <c r="J138" s="3"/>
      <c r="K138" s="3">
        <f t="shared" si="16"/>
        <v>0</v>
      </c>
      <c r="L138" s="3">
        <f t="shared" si="17"/>
        <v>0</v>
      </c>
      <c r="M138" s="3">
        <f t="shared" si="18"/>
        <v>0</v>
      </c>
      <c r="N138" s="3">
        <f t="shared" si="19"/>
        <v>0</v>
      </c>
      <c r="O138" s="3">
        <f t="shared" si="20"/>
        <v>0</v>
      </c>
      <c r="P138" s="3">
        <f t="shared" si="21"/>
        <v>0</v>
      </c>
      <c r="Q138" s="3">
        <f t="shared" si="22"/>
        <v>0</v>
      </c>
    </row>
    <row r="139" spans="2:17" x14ac:dyDescent="0.25">
      <c r="B139" s="1"/>
      <c r="C139" s="3"/>
      <c r="J139" s="3"/>
      <c r="K139" s="3">
        <f t="shared" si="16"/>
        <v>0</v>
      </c>
      <c r="L139" s="3">
        <f t="shared" si="17"/>
        <v>0</v>
      </c>
      <c r="M139" s="3">
        <f t="shared" si="18"/>
        <v>0</v>
      </c>
      <c r="N139" s="3">
        <f t="shared" si="19"/>
        <v>0</v>
      </c>
      <c r="O139" s="3">
        <f t="shared" si="20"/>
        <v>0</v>
      </c>
      <c r="P139" s="3">
        <f t="shared" si="21"/>
        <v>0</v>
      </c>
      <c r="Q139" s="3">
        <f t="shared" si="22"/>
        <v>0</v>
      </c>
    </row>
    <row r="140" spans="2:17" x14ac:dyDescent="0.25">
      <c r="B140" s="1"/>
      <c r="C140" s="3"/>
      <c r="J140" s="3"/>
      <c r="K140" s="3">
        <f t="shared" si="16"/>
        <v>0</v>
      </c>
      <c r="L140" s="3">
        <f t="shared" si="17"/>
        <v>0</v>
      </c>
      <c r="M140" s="3">
        <f t="shared" si="18"/>
        <v>0</v>
      </c>
      <c r="N140" s="3">
        <f t="shared" si="19"/>
        <v>0</v>
      </c>
      <c r="O140" s="3">
        <f t="shared" si="20"/>
        <v>0</v>
      </c>
      <c r="P140" s="3">
        <f t="shared" si="21"/>
        <v>0</v>
      </c>
      <c r="Q140" s="3">
        <f t="shared" si="22"/>
        <v>0</v>
      </c>
    </row>
    <row r="141" spans="2:17" x14ac:dyDescent="0.25">
      <c r="B141" s="1"/>
      <c r="C141" s="3"/>
      <c r="J141" s="3"/>
      <c r="K141" s="3">
        <f t="shared" si="16"/>
        <v>0</v>
      </c>
      <c r="L141" s="3">
        <f t="shared" si="17"/>
        <v>0</v>
      </c>
      <c r="M141" s="3">
        <f t="shared" si="18"/>
        <v>0</v>
      </c>
      <c r="N141" s="3">
        <f t="shared" si="19"/>
        <v>0</v>
      </c>
      <c r="O141" s="3">
        <f t="shared" si="20"/>
        <v>0</v>
      </c>
      <c r="P141" s="3">
        <f t="shared" si="21"/>
        <v>0</v>
      </c>
      <c r="Q141" s="3">
        <f t="shared" si="22"/>
        <v>0</v>
      </c>
    </row>
    <row r="142" spans="2:17" x14ac:dyDescent="0.25">
      <c r="B142" s="1"/>
      <c r="C142" s="3"/>
      <c r="J142" s="3"/>
      <c r="K142" s="3">
        <f t="shared" si="16"/>
        <v>0</v>
      </c>
      <c r="L142" s="3">
        <f t="shared" si="17"/>
        <v>0</v>
      </c>
      <c r="M142" s="3">
        <f t="shared" si="18"/>
        <v>0</v>
      </c>
      <c r="N142" s="3">
        <f t="shared" si="19"/>
        <v>0</v>
      </c>
      <c r="O142" s="3">
        <f t="shared" si="20"/>
        <v>0</v>
      </c>
      <c r="P142" s="3">
        <f t="shared" si="21"/>
        <v>0</v>
      </c>
      <c r="Q142" s="3">
        <f t="shared" si="22"/>
        <v>0</v>
      </c>
    </row>
    <row r="143" spans="2:17" x14ac:dyDescent="0.25">
      <c r="B143" s="7"/>
      <c r="C143" s="3"/>
      <c r="J143" s="3"/>
      <c r="K143" s="3">
        <f t="shared" si="16"/>
        <v>0</v>
      </c>
      <c r="L143" s="3">
        <f t="shared" si="17"/>
        <v>0</v>
      </c>
      <c r="M143" s="3">
        <f t="shared" si="18"/>
        <v>0</v>
      </c>
      <c r="N143" s="3">
        <f t="shared" si="19"/>
        <v>0</v>
      </c>
      <c r="O143" s="3">
        <f t="shared" si="20"/>
        <v>0</v>
      </c>
      <c r="P143" s="3">
        <f t="shared" si="21"/>
        <v>0</v>
      </c>
      <c r="Q143" s="3">
        <f t="shared" si="22"/>
        <v>0</v>
      </c>
    </row>
    <row r="144" spans="2:17" x14ac:dyDescent="0.25">
      <c r="B144" s="6"/>
      <c r="C144" s="3"/>
      <c r="J144" s="3"/>
      <c r="K144" s="3">
        <f t="shared" si="16"/>
        <v>0</v>
      </c>
      <c r="L144" s="3">
        <f t="shared" si="17"/>
        <v>0</v>
      </c>
      <c r="M144" s="3">
        <f t="shared" si="18"/>
        <v>0</v>
      </c>
      <c r="N144" s="3">
        <f t="shared" si="19"/>
        <v>0</v>
      </c>
      <c r="O144" s="3">
        <f t="shared" si="20"/>
        <v>0</v>
      </c>
      <c r="P144" s="3">
        <f t="shared" si="21"/>
        <v>0</v>
      </c>
      <c r="Q144" s="3">
        <f t="shared" si="22"/>
        <v>0</v>
      </c>
    </row>
    <row r="145" spans="2:17" x14ac:dyDescent="0.25">
      <c r="B145" s="6"/>
      <c r="C145" s="3"/>
      <c r="J145" s="3"/>
      <c r="K145" s="3">
        <f t="shared" si="16"/>
        <v>0</v>
      </c>
      <c r="L145" s="3">
        <f t="shared" si="17"/>
        <v>0</v>
      </c>
      <c r="M145" s="3">
        <f t="shared" si="18"/>
        <v>0</v>
      </c>
      <c r="N145" s="3">
        <f t="shared" si="19"/>
        <v>0</v>
      </c>
      <c r="O145" s="3">
        <f t="shared" si="20"/>
        <v>0</v>
      </c>
      <c r="P145" s="3">
        <f t="shared" si="21"/>
        <v>0</v>
      </c>
      <c r="Q145" s="3">
        <f t="shared" si="22"/>
        <v>0</v>
      </c>
    </row>
    <row r="146" spans="2:17" x14ac:dyDescent="0.25">
      <c r="B146" s="1"/>
      <c r="C146" s="3"/>
      <c r="J146" s="3"/>
      <c r="K146" s="3">
        <f t="shared" si="16"/>
        <v>0</v>
      </c>
      <c r="L146" s="3">
        <f t="shared" si="17"/>
        <v>0</v>
      </c>
      <c r="M146" s="3">
        <f t="shared" si="18"/>
        <v>0</v>
      </c>
      <c r="N146" s="3">
        <f t="shared" si="19"/>
        <v>0</v>
      </c>
      <c r="O146" s="3">
        <f t="shared" si="20"/>
        <v>0</v>
      </c>
      <c r="P146" s="3">
        <f t="shared" si="21"/>
        <v>0</v>
      </c>
      <c r="Q146" s="3">
        <f t="shared" si="22"/>
        <v>0</v>
      </c>
    </row>
    <row r="147" spans="2:17" x14ac:dyDescent="0.25">
      <c r="B147" s="6"/>
      <c r="C147" s="3"/>
      <c r="J147" s="3"/>
      <c r="K147" s="3">
        <f t="shared" si="16"/>
        <v>0</v>
      </c>
      <c r="L147" s="3">
        <f t="shared" si="17"/>
        <v>0</v>
      </c>
      <c r="M147" s="3">
        <f t="shared" si="18"/>
        <v>0</v>
      </c>
      <c r="N147" s="3">
        <f t="shared" si="19"/>
        <v>0</v>
      </c>
      <c r="O147" s="3">
        <f t="shared" si="20"/>
        <v>0</v>
      </c>
      <c r="P147" s="3">
        <f t="shared" si="21"/>
        <v>0</v>
      </c>
      <c r="Q147" s="3">
        <f t="shared" si="22"/>
        <v>0</v>
      </c>
    </row>
    <row r="148" spans="2:17" x14ac:dyDescent="0.25">
      <c r="B148" s="1"/>
      <c r="C148" s="3"/>
      <c r="J148" s="3"/>
      <c r="K148" s="3">
        <f t="shared" si="16"/>
        <v>0</v>
      </c>
      <c r="L148" s="3">
        <f t="shared" si="17"/>
        <v>0</v>
      </c>
      <c r="M148" s="3">
        <f t="shared" si="18"/>
        <v>0</v>
      </c>
      <c r="N148" s="3">
        <f t="shared" si="19"/>
        <v>0</v>
      </c>
      <c r="O148" s="3">
        <f t="shared" si="20"/>
        <v>0</v>
      </c>
      <c r="P148" s="3">
        <f t="shared" si="21"/>
        <v>0</v>
      </c>
      <c r="Q148" s="3">
        <f t="shared" si="22"/>
        <v>0</v>
      </c>
    </row>
    <row r="149" spans="2:17" x14ac:dyDescent="0.25">
      <c r="B149" s="1"/>
      <c r="C149" s="3"/>
      <c r="J149" s="3"/>
      <c r="K149" s="3">
        <f t="shared" si="16"/>
        <v>0</v>
      </c>
      <c r="L149" s="3">
        <f t="shared" si="17"/>
        <v>0</v>
      </c>
      <c r="M149" s="3">
        <f t="shared" si="18"/>
        <v>0</v>
      </c>
      <c r="N149" s="3">
        <f t="shared" si="19"/>
        <v>0</v>
      </c>
      <c r="O149" s="3">
        <f t="shared" si="20"/>
        <v>0</v>
      </c>
      <c r="P149" s="3">
        <f t="shared" si="21"/>
        <v>0</v>
      </c>
      <c r="Q149" s="3">
        <f t="shared" si="22"/>
        <v>0</v>
      </c>
    </row>
    <row r="150" spans="2:17" x14ac:dyDescent="0.25">
      <c r="B150" s="6"/>
      <c r="C150" s="3"/>
      <c r="J150" s="3"/>
      <c r="K150" s="3">
        <f t="shared" si="16"/>
        <v>0</v>
      </c>
      <c r="L150" s="3">
        <f t="shared" si="17"/>
        <v>0</v>
      </c>
      <c r="M150" s="3">
        <f t="shared" si="18"/>
        <v>0</v>
      </c>
      <c r="N150" s="3">
        <f t="shared" si="19"/>
        <v>0</v>
      </c>
      <c r="O150" s="3">
        <f t="shared" si="20"/>
        <v>0</v>
      </c>
      <c r="P150" s="3">
        <f t="shared" si="21"/>
        <v>0</v>
      </c>
      <c r="Q150" s="3">
        <f t="shared" si="22"/>
        <v>0</v>
      </c>
    </row>
    <row r="151" spans="2:17" x14ac:dyDescent="0.25">
      <c r="B151" s="1"/>
      <c r="C151" s="3"/>
      <c r="J151" s="3"/>
      <c r="K151" s="3">
        <f t="shared" si="16"/>
        <v>0</v>
      </c>
      <c r="L151" s="3">
        <f t="shared" si="17"/>
        <v>0</v>
      </c>
      <c r="M151" s="3">
        <f t="shared" si="18"/>
        <v>0</v>
      </c>
      <c r="N151" s="3">
        <f t="shared" si="19"/>
        <v>0</v>
      </c>
      <c r="O151" s="3">
        <f t="shared" si="20"/>
        <v>0</v>
      </c>
      <c r="P151" s="3">
        <f t="shared" si="21"/>
        <v>0</v>
      </c>
      <c r="Q151" s="3">
        <f t="shared" si="22"/>
        <v>0</v>
      </c>
    </row>
    <row r="152" spans="2:17" x14ac:dyDescent="0.25">
      <c r="B152" s="1"/>
      <c r="C152" s="3"/>
      <c r="J152" s="3"/>
      <c r="K152" s="3">
        <f t="shared" si="16"/>
        <v>0</v>
      </c>
      <c r="L152" s="3">
        <f t="shared" si="17"/>
        <v>0</v>
      </c>
      <c r="M152" s="3">
        <f t="shared" si="18"/>
        <v>0</v>
      </c>
      <c r="N152" s="3">
        <f t="shared" si="19"/>
        <v>0</v>
      </c>
      <c r="O152" s="3">
        <f t="shared" si="20"/>
        <v>0</v>
      </c>
      <c r="P152" s="3">
        <f t="shared" si="21"/>
        <v>0</v>
      </c>
      <c r="Q152" s="3">
        <f t="shared" si="22"/>
        <v>0</v>
      </c>
    </row>
    <row r="153" spans="2:17" x14ac:dyDescent="0.25">
      <c r="B153" s="6"/>
      <c r="C153" s="3"/>
      <c r="J153" s="3"/>
      <c r="K153" s="3">
        <f t="shared" si="16"/>
        <v>0</v>
      </c>
      <c r="L153" s="3">
        <f t="shared" si="17"/>
        <v>0</v>
      </c>
      <c r="M153" s="3">
        <f t="shared" si="18"/>
        <v>0</v>
      </c>
      <c r="N153" s="3">
        <f t="shared" si="19"/>
        <v>0</v>
      </c>
      <c r="O153" s="3">
        <f t="shared" si="20"/>
        <v>0</v>
      </c>
      <c r="P153" s="3">
        <f t="shared" si="21"/>
        <v>0</v>
      </c>
      <c r="Q153" s="3">
        <f t="shared" si="22"/>
        <v>0</v>
      </c>
    </row>
    <row r="154" spans="2:17" x14ac:dyDescent="0.25">
      <c r="B154" s="1"/>
      <c r="C154" s="3"/>
      <c r="J154" s="3"/>
      <c r="K154" s="3">
        <f t="shared" si="16"/>
        <v>0</v>
      </c>
      <c r="L154" s="3">
        <f t="shared" si="17"/>
        <v>0</v>
      </c>
      <c r="M154" s="3">
        <f t="shared" si="18"/>
        <v>0</v>
      </c>
      <c r="N154" s="3">
        <f t="shared" si="19"/>
        <v>0</v>
      </c>
      <c r="O154" s="3">
        <f t="shared" si="20"/>
        <v>0</v>
      </c>
      <c r="P154" s="3">
        <f t="shared" si="21"/>
        <v>0</v>
      </c>
      <c r="Q154" s="3">
        <f t="shared" si="22"/>
        <v>0</v>
      </c>
    </row>
    <row r="155" spans="2:17" x14ac:dyDescent="0.25">
      <c r="B155" s="1"/>
      <c r="C155" s="3"/>
      <c r="J155" s="3"/>
      <c r="K155" s="3">
        <f t="shared" si="16"/>
        <v>0</v>
      </c>
      <c r="L155" s="3">
        <f t="shared" si="17"/>
        <v>0</v>
      </c>
      <c r="M155" s="3">
        <f t="shared" si="18"/>
        <v>0</v>
      </c>
      <c r="N155" s="3">
        <f t="shared" si="19"/>
        <v>0</v>
      </c>
      <c r="O155" s="3">
        <f t="shared" si="20"/>
        <v>0</v>
      </c>
      <c r="P155" s="3">
        <f t="shared" si="21"/>
        <v>0</v>
      </c>
      <c r="Q155" s="3">
        <f t="shared" si="22"/>
        <v>0</v>
      </c>
    </row>
    <row r="156" spans="2:17" x14ac:dyDescent="0.25">
      <c r="B156" s="1"/>
      <c r="C156" s="3"/>
      <c r="J156" s="3"/>
      <c r="K156" s="3">
        <f t="shared" si="16"/>
        <v>0</v>
      </c>
      <c r="L156" s="3">
        <f t="shared" si="17"/>
        <v>0</v>
      </c>
      <c r="M156" s="3">
        <f t="shared" si="18"/>
        <v>0</v>
      </c>
      <c r="N156" s="3">
        <f t="shared" si="19"/>
        <v>0</v>
      </c>
      <c r="O156" s="3">
        <f t="shared" si="20"/>
        <v>0</v>
      </c>
      <c r="P156" s="3">
        <f t="shared" si="21"/>
        <v>0</v>
      </c>
      <c r="Q156" s="3">
        <f t="shared" si="22"/>
        <v>0</v>
      </c>
    </row>
    <row r="157" spans="2:17" x14ac:dyDescent="0.25">
      <c r="B157" s="7"/>
      <c r="C157" s="3"/>
      <c r="J157" s="3"/>
      <c r="K157" s="3">
        <f t="shared" si="16"/>
        <v>0</v>
      </c>
      <c r="L157" s="3">
        <f t="shared" si="17"/>
        <v>0</v>
      </c>
      <c r="M157" s="3">
        <f t="shared" si="18"/>
        <v>0</v>
      </c>
      <c r="N157" s="3">
        <f t="shared" si="19"/>
        <v>0</v>
      </c>
      <c r="O157" s="3">
        <f t="shared" si="20"/>
        <v>0</v>
      </c>
      <c r="P157" s="3">
        <f t="shared" si="21"/>
        <v>0</v>
      </c>
      <c r="Q157" s="3">
        <f t="shared" si="22"/>
        <v>0</v>
      </c>
    </row>
    <row r="158" spans="2:17" x14ac:dyDescent="0.25">
      <c r="B158" s="1"/>
      <c r="C158" s="3"/>
      <c r="J158" s="3"/>
      <c r="K158" s="3">
        <f t="shared" si="16"/>
        <v>0</v>
      </c>
      <c r="L158" s="3">
        <f t="shared" si="17"/>
        <v>0</v>
      </c>
      <c r="M158" s="3">
        <f t="shared" si="18"/>
        <v>0</v>
      </c>
      <c r="N158" s="3">
        <f t="shared" si="19"/>
        <v>0</v>
      </c>
      <c r="O158" s="3">
        <f t="shared" si="20"/>
        <v>0</v>
      </c>
      <c r="P158" s="3">
        <f t="shared" si="21"/>
        <v>0</v>
      </c>
      <c r="Q158" s="3">
        <f t="shared" si="22"/>
        <v>0</v>
      </c>
    </row>
    <row r="159" spans="2:17" x14ac:dyDescent="0.25">
      <c r="B159" s="1"/>
      <c r="C159" s="3"/>
      <c r="J159" s="3"/>
      <c r="K159" s="3">
        <f t="shared" si="16"/>
        <v>0</v>
      </c>
      <c r="L159" s="3">
        <f t="shared" si="17"/>
        <v>0</v>
      </c>
      <c r="M159" s="3">
        <f t="shared" si="18"/>
        <v>0</v>
      </c>
      <c r="N159" s="3">
        <f t="shared" si="19"/>
        <v>0</v>
      </c>
      <c r="O159" s="3">
        <f t="shared" si="20"/>
        <v>0</v>
      </c>
      <c r="P159" s="3">
        <f t="shared" si="21"/>
        <v>0</v>
      </c>
      <c r="Q159" s="3">
        <f t="shared" si="22"/>
        <v>0</v>
      </c>
    </row>
    <row r="160" spans="2:17" x14ac:dyDescent="0.25">
      <c r="B160" s="1"/>
      <c r="C160" s="3"/>
      <c r="J160" s="3">
        <f t="shared" ref="J160:J196" si="23">C160*$J$1</f>
        <v>0</v>
      </c>
      <c r="K160" s="3">
        <f t="shared" si="16"/>
        <v>0</v>
      </c>
      <c r="L160" s="3">
        <f t="shared" si="17"/>
        <v>0</v>
      </c>
      <c r="M160" s="3">
        <f t="shared" si="18"/>
        <v>0</v>
      </c>
      <c r="N160" s="3">
        <f t="shared" si="19"/>
        <v>0</v>
      </c>
      <c r="O160" s="3">
        <f t="shared" si="20"/>
        <v>0</v>
      </c>
      <c r="P160" s="3">
        <f t="shared" si="21"/>
        <v>0</v>
      </c>
      <c r="Q160" s="3">
        <f t="shared" si="22"/>
        <v>0</v>
      </c>
    </row>
    <row r="161" spans="2:17" x14ac:dyDescent="0.25">
      <c r="B161" s="1"/>
      <c r="C161" s="3"/>
      <c r="J161" s="3"/>
      <c r="K161" s="3">
        <f t="shared" si="16"/>
        <v>0</v>
      </c>
      <c r="L161" s="3">
        <f t="shared" si="17"/>
        <v>0</v>
      </c>
      <c r="M161" s="3">
        <f t="shared" si="18"/>
        <v>0</v>
      </c>
      <c r="N161" s="3">
        <f t="shared" si="19"/>
        <v>0</v>
      </c>
      <c r="O161" s="3">
        <f t="shared" si="20"/>
        <v>0</v>
      </c>
      <c r="P161" s="3">
        <f t="shared" si="21"/>
        <v>0</v>
      </c>
      <c r="Q161" s="3">
        <f t="shared" si="22"/>
        <v>0</v>
      </c>
    </row>
    <row r="162" spans="2:17" x14ac:dyDescent="0.25">
      <c r="B162" s="1"/>
      <c r="C162" s="3"/>
      <c r="J162" s="3"/>
      <c r="K162" s="3">
        <f t="shared" si="16"/>
        <v>0</v>
      </c>
      <c r="L162" s="3">
        <f t="shared" si="17"/>
        <v>0</v>
      </c>
      <c r="M162" s="3">
        <f t="shared" si="18"/>
        <v>0</v>
      </c>
      <c r="N162" s="3">
        <f t="shared" si="19"/>
        <v>0</v>
      </c>
      <c r="O162" s="3">
        <f t="shared" si="20"/>
        <v>0</v>
      </c>
      <c r="P162" s="3">
        <f t="shared" si="21"/>
        <v>0</v>
      </c>
      <c r="Q162" s="3">
        <f t="shared" si="22"/>
        <v>0</v>
      </c>
    </row>
    <row r="163" spans="2:17" x14ac:dyDescent="0.25">
      <c r="B163" s="1"/>
      <c r="C163" s="3"/>
      <c r="J163" s="3"/>
      <c r="K163" s="3">
        <f t="shared" si="16"/>
        <v>0</v>
      </c>
      <c r="L163" s="3">
        <f t="shared" si="17"/>
        <v>0</v>
      </c>
      <c r="M163" s="3">
        <f t="shared" si="18"/>
        <v>0</v>
      </c>
      <c r="N163" s="3">
        <f t="shared" si="19"/>
        <v>0</v>
      </c>
      <c r="O163" s="3">
        <f t="shared" si="20"/>
        <v>0</v>
      </c>
      <c r="P163" s="3">
        <f t="shared" si="21"/>
        <v>0</v>
      </c>
      <c r="Q163" s="3">
        <f t="shared" si="22"/>
        <v>0</v>
      </c>
    </row>
    <row r="164" spans="2:17" x14ac:dyDescent="0.25">
      <c r="B164" s="7"/>
      <c r="C164" s="3"/>
      <c r="J164" s="3"/>
      <c r="K164" s="3">
        <f t="shared" si="16"/>
        <v>0</v>
      </c>
      <c r="L164" s="3">
        <f t="shared" si="17"/>
        <v>0</v>
      </c>
      <c r="M164" s="3">
        <f t="shared" si="18"/>
        <v>0</v>
      </c>
      <c r="N164" s="3">
        <f t="shared" si="19"/>
        <v>0</v>
      </c>
      <c r="O164" s="3">
        <f t="shared" si="20"/>
        <v>0</v>
      </c>
      <c r="P164" s="3">
        <f t="shared" si="21"/>
        <v>0</v>
      </c>
      <c r="Q164" s="3">
        <f t="shared" si="22"/>
        <v>0</v>
      </c>
    </row>
    <row r="165" spans="2:17" x14ac:dyDescent="0.25">
      <c r="B165" s="1"/>
      <c r="C165" s="3"/>
      <c r="J165" s="3"/>
      <c r="K165" s="3">
        <f t="shared" si="16"/>
        <v>0</v>
      </c>
      <c r="L165" s="3">
        <f t="shared" si="17"/>
        <v>0</v>
      </c>
      <c r="M165" s="3">
        <f t="shared" si="18"/>
        <v>0</v>
      </c>
      <c r="N165" s="3">
        <f t="shared" si="19"/>
        <v>0</v>
      </c>
      <c r="O165" s="3">
        <f t="shared" si="20"/>
        <v>0</v>
      </c>
      <c r="P165" s="3">
        <f t="shared" si="21"/>
        <v>0</v>
      </c>
      <c r="Q165" s="3">
        <f t="shared" si="22"/>
        <v>0</v>
      </c>
    </row>
    <row r="166" spans="2:17" x14ac:dyDescent="0.25">
      <c r="B166" s="1"/>
      <c r="C166" s="3"/>
      <c r="J166" s="3"/>
      <c r="K166" s="3">
        <f t="shared" si="16"/>
        <v>0</v>
      </c>
      <c r="L166" s="3">
        <f t="shared" si="17"/>
        <v>0</v>
      </c>
      <c r="M166" s="3">
        <f t="shared" si="18"/>
        <v>0</v>
      </c>
      <c r="N166" s="3">
        <f t="shared" si="19"/>
        <v>0</v>
      </c>
      <c r="O166" s="3">
        <f t="shared" si="20"/>
        <v>0</v>
      </c>
      <c r="P166" s="3">
        <f t="shared" si="21"/>
        <v>0</v>
      </c>
      <c r="Q166" s="3">
        <f t="shared" si="22"/>
        <v>0</v>
      </c>
    </row>
    <row r="167" spans="2:17" x14ac:dyDescent="0.25">
      <c r="B167" s="1"/>
      <c r="C167" s="3"/>
      <c r="J167" s="3"/>
      <c r="K167" s="3">
        <f t="shared" si="16"/>
        <v>0</v>
      </c>
      <c r="L167" s="3">
        <f t="shared" si="17"/>
        <v>0</v>
      </c>
      <c r="M167" s="3">
        <f t="shared" si="18"/>
        <v>0</v>
      </c>
      <c r="N167" s="3">
        <f t="shared" si="19"/>
        <v>0</v>
      </c>
      <c r="O167" s="3">
        <f t="shared" si="20"/>
        <v>0</v>
      </c>
      <c r="P167" s="3">
        <f t="shared" si="21"/>
        <v>0</v>
      </c>
      <c r="Q167" s="3">
        <f t="shared" si="22"/>
        <v>0</v>
      </c>
    </row>
    <row r="168" spans="2:17" x14ac:dyDescent="0.25">
      <c r="B168" s="1"/>
      <c r="C168" s="3"/>
      <c r="J168" s="3"/>
      <c r="K168" s="3">
        <f t="shared" si="16"/>
        <v>0</v>
      </c>
      <c r="L168" s="3">
        <f t="shared" si="17"/>
        <v>0</v>
      </c>
      <c r="M168" s="3">
        <f t="shared" si="18"/>
        <v>0</v>
      </c>
      <c r="N168" s="3">
        <f t="shared" si="19"/>
        <v>0</v>
      </c>
      <c r="O168" s="3">
        <f t="shared" si="20"/>
        <v>0</v>
      </c>
      <c r="P168" s="3">
        <f t="shared" si="21"/>
        <v>0</v>
      </c>
      <c r="Q168" s="3">
        <f t="shared" si="22"/>
        <v>0</v>
      </c>
    </row>
    <row r="169" spans="2:17" x14ac:dyDescent="0.25">
      <c r="B169" s="1"/>
      <c r="C169" s="3"/>
      <c r="J169" s="3"/>
      <c r="K169" s="3">
        <f t="shared" si="16"/>
        <v>0</v>
      </c>
      <c r="L169" s="3">
        <f t="shared" si="17"/>
        <v>0</v>
      </c>
      <c r="M169" s="3">
        <f t="shared" si="18"/>
        <v>0</v>
      </c>
      <c r="N169" s="3">
        <f t="shared" si="19"/>
        <v>0</v>
      </c>
      <c r="O169" s="3">
        <f t="shared" si="20"/>
        <v>0</v>
      </c>
      <c r="P169" s="3">
        <f t="shared" si="21"/>
        <v>0</v>
      </c>
      <c r="Q169" s="3">
        <f t="shared" si="22"/>
        <v>0</v>
      </c>
    </row>
    <row r="170" spans="2:17" x14ac:dyDescent="0.25">
      <c r="B170" s="1"/>
      <c r="C170" s="3"/>
      <c r="J170" s="3">
        <f t="shared" si="23"/>
        <v>0</v>
      </c>
      <c r="K170" s="3">
        <f t="shared" si="16"/>
        <v>0</v>
      </c>
      <c r="L170" s="3">
        <f t="shared" si="17"/>
        <v>0</v>
      </c>
      <c r="M170" s="3">
        <f t="shared" si="18"/>
        <v>0</v>
      </c>
      <c r="N170" s="3">
        <f t="shared" si="19"/>
        <v>0</v>
      </c>
      <c r="O170" s="3">
        <f t="shared" si="20"/>
        <v>0</v>
      </c>
      <c r="P170" s="3">
        <f t="shared" si="21"/>
        <v>0</v>
      </c>
      <c r="Q170" s="3">
        <f t="shared" si="22"/>
        <v>0</v>
      </c>
    </row>
    <row r="171" spans="2:17" x14ac:dyDescent="0.25">
      <c r="B171" s="7"/>
      <c r="C171" s="3"/>
      <c r="J171" s="3"/>
      <c r="K171" s="3">
        <f t="shared" si="16"/>
        <v>0</v>
      </c>
      <c r="L171" s="3">
        <f t="shared" si="17"/>
        <v>0</v>
      </c>
      <c r="M171" s="3">
        <f t="shared" si="18"/>
        <v>0</v>
      </c>
      <c r="N171" s="3">
        <f t="shared" si="19"/>
        <v>0</v>
      </c>
      <c r="O171" s="3">
        <f t="shared" si="20"/>
        <v>0</v>
      </c>
      <c r="P171" s="3">
        <f t="shared" si="21"/>
        <v>0</v>
      </c>
      <c r="Q171" s="3">
        <f t="shared" si="22"/>
        <v>0</v>
      </c>
    </row>
    <row r="172" spans="2:17" x14ac:dyDescent="0.25">
      <c r="B172" s="6"/>
      <c r="C172" s="3"/>
      <c r="J172" s="3"/>
      <c r="K172" s="3">
        <f t="shared" si="16"/>
        <v>0</v>
      </c>
      <c r="L172" s="3">
        <f t="shared" si="17"/>
        <v>0</v>
      </c>
      <c r="M172" s="3">
        <f t="shared" si="18"/>
        <v>0</v>
      </c>
      <c r="N172" s="3">
        <f t="shared" si="19"/>
        <v>0</v>
      </c>
      <c r="O172" s="3">
        <f t="shared" si="20"/>
        <v>0</v>
      </c>
      <c r="P172" s="3">
        <f t="shared" si="21"/>
        <v>0</v>
      </c>
      <c r="Q172" s="3">
        <f t="shared" si="22"/>
        <v>0</v>
      </c>
    </row>
    <row r="173" spans="2:17" x14ac:dyDescent="0.25">
      <c r="B173" s="1"/>
      <c r="C173" s="3"/>
      <c r="J173" s="3"/>
      <c r="K173" s="3">
        <f t="shared" si="16"/>
        <v>0</v>
      </c>
      <c r="L173" s="3">
        <f t="shared" si="17"/>
        <v>0</v>
      </c>
      <c r="M173" s="3">
        <f t="shared" si="18"/>
        <v>0</v>
      </c>
      <c r="N173" s="3">
        <f t="shared" si="19"/>
        <v>0</v>
      </c>
      <c r="O173" s="3">
        <f t="shared" si="20"/>
        <v>0</v>
      </c>
      <c r="P173" s="3">
        <f t="shared" si="21"/>
        <v>0</v>
      </c>
      <c r="Q173" s="3">
        <f t="shared" si="22"/>
        <v>0</v>
      </c>
    </row>
    <row r="174" spans="2:17" x14ac:dyDescent="0.25">
      <c r="B174" s="6"/>
      <c r="C174" s="3"/>
      <c r="J174" s="3"/>
      <c r="K174" s="3">
        <f t="shared" si="16"/>
        <v>0</v>
      </c>
      <c r="L174" s="3">
        <f t="shared" si="17"/>
        <v>0</v>
      </c>
      <c r="M174" s="3">
        <f t="shared" si="18"/>
        <v>0</v>
      </c>
      <c r="N174" s="3">
        <f t="shared" si="19"/>
        <v>0</v>
      </c>
      <c r="O174" s="3">
        <f t="shared" si="20"/>
        <v>0</v>
      </c>
      <c r="P174" s="3">
        <f t="shared" si="21"/>
        <v>0</v>
      </c>
      <c r="Q174" s="3">
        <f t="shared" si="22"/>
        <v>0</v>
      </c>
    </row>
    <row r="175" spans="2:17" x14ac:dyDescent="0.25">
      <c r="C175" s="3"/>
      <c r="J175" s="3">
        <f t="shared" si="23"/>
        <v>0</v>
      </c>
      <c r="K175" s="3">
        <f t="shared" si="16"/>
        <v>0</v>
      </c>
      <c r="L175" s="3">
        <f t="shared" si="17"/>
        <v>0</v>
      </c>
      <c r="M175" s="3">
        <f t="shared" si="18"/>
        <v>0</v>
      </c>
      <c r="N175" s="3">
        <f t="shared" si="19"/>
        <v>0</v>
      </c>
      <c r="O175" s="3">
        <f t="shared" si="20"/>
        <v>0</v>
      </c>
      <c r="P175" s="3">
        <f t="shared" si="21"/>
        <v>0</v>
      </c>
      <c r="Q175" s="3">
        <f t="shared" si="22"/>
        <v>0</v>
      </c>
    </row>
    <row r="176" spans="2:17" x14ac:dyDescent="0.25">
      <c r="C176" s="3"/>
      <c r="J176" s="3"/>
      <c r="K176" s="3">
        <f t="shared" si="16"/>
        <v>0</v>
      </c>
      <c r="L176" s="3">
        <f t="shared" si="17"/>
        <v>0</v>
      </c>
      <c r="M176" s="3">
        <f t="shared" si="18"/>
        <v>0</v>
      </c>
      <c r="N176" s="3">
        <f t="shared" si="19"/>
        <v>0</v>
      </c>
      <c r="O176" s="3">
        <f t="shared" si="20"/>
        <v>0</v>
      </c>
      <c r="P176" s="3">
        <f t="shared" si="21"/>
        <v>0</v>
      </c>
      <c r="Q176" s="3">
        <f t="shared" si="22"/>
        <v>0</v>
      </c>
    </row>
    <row r="177" spans="2:17" x14ac:dyDescent="0.25">
      <c r="B177" s="6"/>
      <c r="C177" s="3"/>
      <c r="J177" s="3">
        <f t="shared" si="23"/>
        <v>0</v>
      </c>
      <c r="K177" s="3">
        <f t="shared" si="16"/>
        <v>0</v>
      </c>
      <c r="L177" s="3">
        <f t="shared" si="17"/>
        <v>0</v>
      </c>
      <c r="M177" s="3">
        <f t="shared" si="18"/>
        <v>0</v>
      </c>
      <c r="N177" s="3">
        <f t="shared" si="19"/>
        <v>0</v>
      </c>
      <c r="O177" s="3">
        <f t="shared" si="20"/>
        <v>0</v>
      </c>
      <c r="P177" s="3">
        <f t="shared" si="21"/>
        <v>0</v>
      </c>
      <c r="Q177" s="3">
        <f t="shared" si="22"/>
        <v>0</v>
      </c>
    </row>
    <row r="178" spans="2:17" x14ac:dyDescent="0.25">
      <c r="C178" s="3"/>
      <c r="J178" s="3"/>
      <c r="K178" s="3">
        <f t="shared" si="16"/>
        <v>0</v>
      </c>
      <c r="L178" s="3">
        <f t="shared" si="17"/>
        <v>0</v>
      </c>
      <c r="M178" s="3">
        <f t="shared" si="18"/>
        <v>0</v>
      </c>
      <c r="N178" s="3">
        <f t="shared" si="19"/>
        <v>0</v>
      </c>
      <c r="O178" s="3">
        <f t="shared" si="20"/>
        <v>0</v>
      </c>
      <c r="P178" s="3">
        <f t="shared" si="21"/>
        <v>0</v>
      </c>
      <c r="Q178" s="3">
        <f t="shared" si="22"/>
        <v>0</v>
      </c>
    </row>
    <row r="179" spans="2:17" x14ac:dyDescent="0.25">
      <c r="B179" s="1"/>
      <c r="C179" s="3"/>
      <c r="J179" s="3"/>
      <c r="K179" s="3">
        <f t="shared" si="16"/>
        <v>0</v>
      </c>
      <c r="L179" s="3">
        <f t="shared" si="17"/>
        <v>0</v>
      </c>
      <c r="M179" s="3">
        <f t="shared" si="18"/>
        <v>0</v>
      </c>
      <c r="N179" s="3">
        <f t="shared" si="19"/>
        <v>0</v>
      </c>
      <c r="O179" s="3">
        <f t="shared" si="20"/>
        <v>0</v>
      </c>
      <c r="P179" s="3">
        <f t="shared" si="21"/>
        <v>0</v>
      </c>
      <c r="Q179" s="3">
        <f t="shared" si="22"/>
        <v>0</v>
      </c>
    </row>
    <row r="180" spans="2:17" x14ac:dyDescent="0.25">
      <c r="B180" s="1"/>
      <c r="C180" s="3"/>
      <c r="J180" s="3"/>
      <c r="K180" s="3">
        <f t="shared" si="16"/>
        <v>0</v>
      </c>
      <c r="L180" s="3">
        <f t="shared" si="17"/>
        <v>0</v>
      </c>
      <c r="M180" s="3">
        <f t="shared" si="18"/>
        <v>0</v>
      </c>
      <c r="N180" s="3">
        <f t="shared" si="19"/>
        <v>0</v>
      </c>
      <c r="O180" s="3">
        <f t="shared" si="20"/>
        <v>0</v>
      </c>
      <c r="P180" s="3">
        <f t="shared" si="21"/>
        <v>0</v>
      </c>
      <c r="Q180" s="3">
        <f t="shared" si="22"/>
        <v>0</v>
      </c>
    </row>
    <row r="181" spans="2:17" x14ac:dyDescent="0.25">
      <c r="B181" s="1"/>
      <c r="C181" s="3"/>
      <c r="J181" s="3"/>
      <c r="K181" s="3">
        <f t="shared" si="16"/>
        <v>0</v>
      </c>
      <c r="L181" s="3">
        <f t="shared" si="17"/>
        <v>0</v>
      </c>
      <c r="M181" s="3">
        <f t="shared" si="18"/>
        <v>0</v>
      </c>
      <c r="N181" s="3">
        <f t="shared" si="19"/>
        <v>0</v>
      </c>
      <c r="O181" s="3">
        <f t="shared" si="20"/>
        <v>0</v>
      </c>
      <c r="P181" s="3">
        <f t="shared" si="21"/>
        <v>0</v>
      </c>
      <c r="Q181" s="3">
        <f t="shared" si="22"/>
        <v>0</v>
      </c>
    </row>
    <row r="182" spans="2:17" x14ac:dyDescent="0.25">
      <c r="B182" s="1"/>
      <c r="C182" s="3"/>
      <c r="J182" s="3">
        <f t="shared" si="23"/>
        <v>0</v>
      </c>
      <c r="K182" s="3">
        <f t="shared" si="16"/>
        <v>0</v>
      </c>
      <c r="L182" s="3">
        <f t="shared" si="17"/>
        <v>0</v>
      </c>
      <c r="M182" s="3">
        <f t="shared" si="18"/>
        <v>0</v>
      </c>
      <c r="N182" s="3">
        <f t="shared" si="19"/>
        <v>0</v>
      </c>
      <c r="O182" s="3">
        <f t="shared" si="20"/>
        <v>0</v>
      </c>
      <c r="P182" s="3">
        <f t="shared" si="21"/>
        <v>0</v>
      </c>
      <c r="Q182" s="3">
        <f t="shared" si="22"/>
        <v>0</v>
      </c>
    </row>
    <row r="183" spans="2:17" x14ac:dyDescent="0.25">
      <c r="B183" s="7"/>
      <c r="C183" s="3"/>
      <c r="J183" s="3"/>
      <c r="K183" s="3">
        <f t="shared" si="16"/>
        <v>0</v>
      </c>
      <c r="L183" s="3">
        <f t="shared" si="17"/>
        <v>0</v>
      </c>
      <c r="M183" s="3">
        <f t="shared" si="18"/>
        <v>0</v>
      </c>
      <c r="N183" s="3">
        <f t="shared" si="19"/>
        <v>0</v>
      </c>
      <c r="O183" s="3">
        <f t="shared" si="20"/>
        <v>0</v>
      </c>
      <c r="P183" s="3">
        <f t="shared" si="21"/>
        <v>0</v>
      </c>
      <c r="Q183" s="3">
        <f t="shared" si="22"/>
        <v>0</v>
      </c>
    </row>
    <row r="184" spans="2:17" x14ac:dyDescent="0.25">
      <c r="B184" s="6"/>
      <c r="C184" s="3"/>
      <c r="J184" s="3"/>
      <c r="K184" s="3">
        <f t="shared" si="16"/>
        <v>0</v>
      </c>
      <c r="L184" s="3">
        <f t="shared" si="17"/>
        <v>0</v>
      </c>
      <c r="M184" s="3">
        <f t="shared" si="18"/>
        <v>0</v>
      </c>
      <c r="N184" s="3">
        <f t="shared" si="19"/>
        <v>0</v>
      </c>
      <c r="O184" s="3">
        <f t="shared" si="20"/>
        <v>0</v>
      </c>
      <c r="P184" s="3">
        <f t="shared" si="21"/>
        <v>0</v>
      </c>
      <c r="Q184" s="3">
        <f t="shared" si="22"/>
        <v>0</v>
      </c>
    </row>
    <row r="185" spans="2:17" x14ac:dyDescent="0.25">
      <c r="B185" s="6"/>
      <c r="C185" s="3"/>
      <c r="J185" s="3"/>
      <c r="K185" s="3">
        <f t="shared" si="16"/>
        <v>0</v>
      </c>
      <c r="L185" s="3">
        <f t="shared" si="17"/>
        <v>0</v>
      </c>
      <c r="M185" s="3">
        <f t="shared" si="18"/>
        <v>0</v>
      </c>
      <c r="N185" s="3">
        <f t="shared" si="19"/>
        <v>0</v>
      </c>
      <c r="O185" s="3">
        <f t="shared" si="20"/>
        <v>0</v>
      </c>
      <c r="P185" s="3">
        <f t="shared" si="21"/>
        <v>0</v>
      </c>
      <c r="Q185" s="3">
        <f t="shared" si="22"/>
        <v>0</v>
      </c>
    </row>
    <row r="186" spans="2:17" x14ac:dyDescent="0.25">
      <c r="B186" s="1"/>
      <c r="C186" s="3"/>
      <c r="J186" s="3">
        <f t="shared" si="23"/>
        <v>0</v>
      </c>
      <c r="K186" s="3">
        <f t="shared" si="16"/>
        <v>0</v>
      </c>
      <c r="L186" s="3">
        <f t="shared" si="17"/>
        <v>0</v>
      </c>
      <c r="M186" s="3">
        <f t="shared" si="18"/>
        <v>0</v>
      </c>
      <c r="N186" s="3">
        <f t="shared" si="19"/>
        <v>0</v>
      </c>
      <c r="O186" s="3">
        <f t="shared" si="20"/>
        <v>0</v>
      </c>
      <c r="P186" s="3">
        <f t="shared" si="21"/>
        <v>0</v>
      </c>
      <c r="Q186" s="3">
        <f t="shared" si="22"/>
        <v>0</v>
      </c>
    </row>
    <row r="187" spans="2:17" x14ac:dyDescent="0.25">
      <c r="B187" s="6"/>
      <c r="C187" s="3"/>
      <c r="J187" s="3">
        <f t="shared" si="23"/>
        <v>0</v>
      </c>
      <c r="K187" s="3">
        <f t="shared" si="16"/>
        <v>0</v>
      </c>
      <c r="L187" s="3">
        <f t="shared" si="17"/>
        <v>0</v>
      </c>
      <c r="M187" s="3">
        <f t="shared" si="18"/>
        <v>0</v>
      </c>
      <c r="N187" s="3">
        <f t="shared" si="19"/>
        <v>0</v>
      </c>
      <c r="O187" s="3">
        <f t="shared" si="20"/>
        <v>0</v>
      </c>
      <c r="P187" s="3">
        <f t="shared" si="21"/>
        <v>0</v>
      </c>
      <c r="Q187" s="3">
        <f t="shared" si="22"/>
        <v>0</v>
      </c>
    </row>
    <row r="188" spans="2:17" x14ac:dyDescent="0.25">
      <c r="B188" s="1"/>
      <c r="C188" s="3"/>
      <c r="J188" s="3">
        <f t="shared" si="23"/>
        <v>0</v>
      </c>
      <c r="K188" s="3">
        <f t="shared" si="16"/>
        <v>0</v>
      </c>
      <c r="L188" s="3">
        <f t="shared" si="17"/>
        <v>0</v>
      </c>
      <c r="M188" s="3">
        <f t="shared" si="18"/>
        <v>0</v>
      </c>
      <c r="N188" s="3">
        <f t="shared" si="19"/>
        <v>0</v>
      </c>
      <c r="O188" s="3">
        <f t="shared" si="20"/>
        <v>0</v>
      </c>
      <c r="P188" s="3">
        <f t="shared" si="21"/>
        <v>0</v>
      </c>
      <c r="Q188" s="3">
        <f t="shared" si="22"/>
        <v>0</v>
      </c>
    </row>
    <row r="189" spans="2:17" x14ac:dyDescent="0.25">
      <c r="B189" s="1"/>
      <c r="C189" s="3"/>
      <c r="J189" s="3">
        <f t="shared" si="23"/>
        <v>0</v>
      </c>
      <c r="K189" s="3">
        <f t="shared" si="16"/>
        <v>0</v>
      </c>
      <c r="L189" s="3">
        <f t="shared" si="17"/>
        <v>0</v>
      </c>
      <c r="M189" s="3">
        <f t="shared" si="18"/>
        <v>0</v>
      </c>
      <c r="N189" s="3">
        <f t="shared" si="19"/>
        <v>0</v>
      </c>
      <c r="O189" s="3">
        <f t="shared" si="20"/>
        <v>0</v>
      </c>
      <c r="P189" s="3">
        <f t="shared" si="21"/>
        <v>0</v>
      </c>
      <c r="Q189" s="3">
        <f t="shared" si="22"/>
        <v>0</v>
      </c>
    </row>
    <row r="190" spans="2:17" x14ac:dyDescent="0.25">
      <c r="B190" s="6"/>
      <c r="C190" s="3"/>
      <c r="J190" s="3">
        <f t="shared" si="23"/>
        <v>0</v>
      </c>
      <c r="K190" s="3">
        <f t="shared" si="16"/>
        <v>0</v>
      </c>
      <c r="L190" s="3">
        <f t="shared" si="17"/>
        <v>0</v>
      </c>
      <c r="M190" s="3">
        <f t="shared" si="18"/>
        <v>0</v>
      </c>
      <c r="N190" s="3">
        <f t="shared" si="19"/>
        <v>0</v>
      </c>
      <c r="O190" s="3">
        <f t="shared" si="20"/>
        <v>0</v>
      </c>
      <c r="P190" s="3">
        <f t="shared" si="21"/>
        <v>0</v>
      </c>
      <c r="Q190" s="3">
        <f t="shared" si="22"/>
        <v>0</v>
      </c>
    </row>
    <row r="191" spans="2:17" x14ac:dyDescent="0.25">
      <c r="B191" s="1"/>
      <c r="C191" s="3"/>
      <c r="J191" s="3">
        <f t="shared" si="23"/>
        <v>0</v>
      </c>
      <c r="K191" s="3">
        <f t="shared" si="16"/>
        <v>0</v>
      </c>
      <c r="L191" s="3">
        <f t="shared" si="17"/>
        <v>0</v>
      </c>
      <c r="M191" s="3">
        <f t="shared" si="18"/>
        <v>0</v>
      </c>
      <c r="N191" s="3">
        <f t="shared" si="19"/>
        <v>0</v>
      </c>
      <c r="O191" s="3">
        <f t="shared" si="20"/>
        <v>0</v>
      </c>
      <c r="P191" s="3">
        <f t="shared" si="21"/>
        <v>0</v>
      </c>
      <c r="Q191" s="3">
        <f t="shared" si="22"/>
        <v>0</v>
      </c>
    </row>
    <row r="192" spans="2:17" x14ac:dyDescent="0.25">
      <c r="B192" s="1"/>
      <c r="C192" s="3"/>
      <c r="J192" s="3">
        <f t="shared" si="23"/>
        <v>0</v>
      </c>
      <c r="K192" s="3">
        <f t="shared" si="16"/>
        <v>0</v>
      </c>
      <c r="L192" s="3">
        <f t="shared" si="17"/>
        <v>0</v>
      </c>
      <c r="M192" s="3">
        <f t="shared" si="18"/>
        <v>0</v>
      </c>
      <c r="N192" s="3">
        <f t="shared" si="19"/>
        <v>0</v>
      </c>
      <c r="O192" s="3">
        <f t="shared" si="20"/>
        <v>0</v>
      </c>
      <c r="P192" s="3">
        <f t="shared" si="21"/>
        <v>0</v>
      </c>
      <c r="Q192" s="3">
        <f t="shared" si="22"/>
        <v>0</v>
      </c>
    </row>
    <row r="193" spans="2:17" x14ac:dyDescent="0.25">
      <c r="B193" s="1"/>
      <c r="C193" s="3"/>
      <c r="J193" s="3">
        <f t="shared" si="23"/>
        <v>0</v>
      </c>
      <c r="K193" s="3">
        <f t="shared" si="16"/>
        <v>0</v>
      </c>
      <c r="L193" s="3">
        <f t="shared" si="17"/>
        <v>0</v>
      </c>
      <c r="M193" s="3">
        <f t="shared" si="18"/>
        <v>0</v>
      </c>
      <c r="N193" s="3">
        <f t="shared" si="19"/>
        <v>0</v>
      </c>
      <c r="O193" s="3">
        <f t="shared" si="20"/>
        <v>0</v>
      </c>
      <c r="P193" s="3">
        <f t="shared" si="21"/>
        <v>0</v>
      </c>
      <c r="Q193" s="3">
        <f t="shared" si="22"/>
        <v>0</v>
      </c>
    </row>
    <row r="194" spans="2:17" x14ac:dyDescent="0.25">
      <c r="B194" s="6"/>
      <c r="C194" s="3"/>
      <c r="J194" s="3">
        <f t="shared" si="23"/>
        <v>0</v>
      </c>
      <c r="K194" s="3">
        <f t="shared" si="16"/>
        <v>0</v>
      </c>
      <c r="L194" s="3">
        <f t="shared" si="17"/>
        <v>0</v>
      </c>
      <c r="M194" s="3">
        <f t="shared" si="18"/>
        <v>0</v>
      </c>
      <c r="N194" s="3">
        <f t="shared" si="19"/>
        <v>0</v>
      </c>
      <c r="O194" s="3">
        <f t="shared" si="20"/>
        <v>0</v>
      </c>
      <c r="P194" s="3">
        <f t="shared" si="21"/>
        <v>0</v>
      </c>
      <c r="Q194" s="3">
        <f t="shared" si="22"/>
        <v>0</v>
      </c>
    </row>
    <row r="195" spans="2:17" x14ac:dyDescent="0.25">
      <c r="B195" s="1"/>
      <c r="C195" s="3"/>
      <c r="J195" s="3">
        <f t="shared" si="23"/>
        <v>0</v>
      </c>
      <c r="K195" s="3">
        <f t="shared" si="16"/>
        <v>0</v>
      </c>
      <c r="L195" s="3">
        <f t="shared" si="17"/>
        <v>0</v>
      </c>
      <c r="M195" s="3">
        <f t="shared" si="18"/>
        <v>0</v>
      </c>
      <c r="N195" s="3">
        <f t="shared" si="19"/>
        <v>0</v>
      </c>
      <c r="O195" s="3">
        <f t="shared" si="20"/>
        <v>0</v>
      </c>
      <c r="P195" s="3">
        <f t="shared" si="21"/>
        <v>0</v>
      </c>
      <c r="Q195" s="3">
        <f t="shared" si="22"/>
        <v>0</v>
      </c>
    </row>
    <row r="196" spans="2:17" x14ac:dyDescent="0.25">
      <c r="B196" s="1"/>
      <c r="C196" s="3"/>
      <c r="J196" s="3">
        <f t="shared" si="23"/>
        <v>0</v>
      </c>
      <c r="K196" s="3">
        <f t="shared" si="16"/>
        <v>0</v>
      </c>
      <c r="L196" s="3">
        <f t="shared" si="17"/>
        <v>0</v>
      </c>
      <c r="M196" s="3">
        <f t="shared" si="18"/>
        <v>0</v>
      </c>
      <c r="N196" s="3">
        <f t="shared" si="19"/>
        <v>0</v>
      </c>
      <c r="O196" s="3">
        <f t="shared" si="20"/>
        <v>0</v>
      </c>
      <c r="P196" s="3">
        <f t="shared" si="21"/>
        <v>0</v>
      </c>
      <c r="Q196" s="3">
        <f t="shared" si="22"/>
        <v>0</v>
      </c>
    </row>
    <row r="197" spans="2:17" x14ac:dyDescent="0.25">
      <c r="B197" s="6"/>
      <c r="C197" s="3"/>
      <c r="J197" s="3">
        <f t="shared" ref="J197:J198" si="24">C197*$J$1</f>
        <v>0</v>
      </c>
      <c r="K197" s="3">
        <f t="shared" ref="K197:K198" si="25">C197*$K$1</f>
        <v>0</v>
      </c>
      <c r="L197" s="3">
        <f t="shared" ref="L197:L198" si="26">C197*$L$1</f>
        <v>0</v>
      </c>
      <c r="M197" s="3">
        <f t="shared" ref="M197:M198" si="27">C197*$M$1</f>
        <v>0</v>
      </c>
      <c r="N197" s="3">
        <f t="shared" ref="N197:N198" si="28">C197*$N$1</f>
        <v>0</v>
      </c>
      <c r="O197" s="3">
        <f t="shared" ref="O197:O198" si="29">C197*$O$1</f>
        <v>0</v>
      </c>
      <c r="P197" s="3">
        <f t="shared" ref="P197:P198" si="30">C197*$P$1</f>
        <v>0</v>
      </c>
      <c r="Q197" s="3">
        <f t="shared" ref="Q197:Q198" si="31">C197*$Q$1</f>
        <v>0</v>
      </c>
    </row>
    <row r="198" spans="2:17" x14ac:dyDescent="0.25">
      <c r="B198" s="1"/>
      <c r="C198" s="3"/>
      <c r="J198" s="3">
        <f t="shared" si="24"/>
        <v>0</v>
      </c>
      <c r="K198" s="3">
        <f t="shared" si="25"/>
        <v>0</v>
      </c>
      <c r="L198" s="3">
        <f t="shared" si="26"/>
        <v>0</v>
      </c>
      <c r="M198" s="3">
        <f t="shared" si="27"/>
        <v>0</v>
      </c>
      <c r="N198" s="3">
        <f t="shared" si="28"/>
        <v>0</v>
      </c>
      <c r="O198" s="3">
        <f t="shared" si="29"/>
        <v>0</v>
      </c>
      <c r="P198" s="3">
        <f t="shared" si="30"/>
        <v>0</v>
      </c>
      <c r="Q198" s="3">
        <f t="shared" si="31"/>
        <v>0</v>
      </c>
    </row>
    <row r="199" spans="2:17" x14ac:dyDescent="0.25">
      <c r="B199" s="1"/>
    </row>
    <row r="200" spans="2:17" x14ac:dyDescent="0.25">
      <c r="B200" s="1"/>
    </row>
    <row r="201" spans="2:17" x14ac:dyDescent="0.25">
      <c r="B201" s="1"/>
    </row>
    <row r="202" spans="2:17" x14ac:dyDescent="0.25">
      <c r="B202" s="1"/>
    </row>
  </sheetData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Transportni vodi</vt:lpstr>
      <vt:lpstr>Razdelitev Sistema C</vt:lpstr>
      <vt:lpstr>vodni viri</vt:lpstr>
      <vt:lpstr>Križevci - Sv. Jurij odsek 2</vt:lpstr>
      <vt:lpstr>List3</vt:lpstr>
      <vt:lpstr>List2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Sostaric</dc:creator>
  <cp:lastModifiedBy>Gabriela Kosi</cp:lastModifiedBy>
  <cp:lastPrinted>2026-05-25T06:16:20Z</cp:lastPrinted>
  <dcterms:created xsi:type="dcterms:W3CDTF">2015-11-16T07:58:35Z</dcterms:created>
  <dcterms:modified xsi:type="dcterms:W3CDTF">2026-05-25T06:21:39Z</dcterms:modified>
</cp:coreProperties>
</file>